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610" windowHeight="11640" activeTab="0"/>
  </bookViews>
  <sheets>
    <sheet name="gesamt" sheetId="1" r:id="rId1"/>
    <sheet name="Stadtbibliothek" sheetId="2" r:id="rId2"/>
    <sheet name="Museumsberg" sheetId="3" r:id="rId3"/>
    <sheet name="Schifffahrtsmuseum" sheetId="4" r:id="rId4"/>
    <sheet name="Naturw. Museum" sheetId="5" r:id="rId5"/>
    <sheet name="Stadtarchiv" sheetId="6" r:id="rId6"/>
    <sheet name="Kulturbüro" sheetId="7" r:id="rId7"/>
    <sheet name="Musikschule" sheetId="8" r:id="rId8"/>
    <sheet name="Landestheater" sheetId="9" r:id="rId9"/>
    <sheet name="Förderungen" sheetId="10" r:id="rId10"/>
    <sheet name="Mieten" sheetId="11" r:id="rId11"/>
  </sheets>
  <definedNames/>
  <calcPr fullCalcOnLoad="1"/>
</workbook>
</file>

<file path=xl/sharedStrings.xml><?xml version="1.0" encoding="utf-8"?>
<sst xmlns="http://schemas.openxmlformats.org/spreadsheetml/2006/main" count="396" uniqueCount="145">
  <si>
    <t>Stadtbibliothek Flensburg</t>
  </si>
  <si>
    <t>HHSt.</t>
  </si>
  <si>
    <t>UA 35200</t>
  </si>
  <si>
    <t>Bezeichnung</t>
  </si>
  <si>
    <t>Personal</t>
  </si>
  <si>
    <t>Miete</t>
  </si>
  <si>
    <t>Gemeinkosten</t>
  </si>
  <si>
    <t>Einnahmen</t>
  </si>
  <si>
    <t>Entgelte</t>
  </si>
  <si>
    <t>Entgelte für Lesungen</t>
  </si>
  <si>
    <t>Entgelte für Medienwerkstatt</t>
  </si>
  <si>
    <t>Verkaufserlöse Getränkeautomat</t>
  </si>
  <si>
    <t>Ersatzleistungen von Lesern</t>
  </si>
  <si>
    <t>Pers.Kost.Zuschuss Büchereiverein</t>
  </si>
  <si>
    <t>Summe Einnahmen</t>
  </si>
  <si>
    <t>Ausgaben</t>
  </si>
  <si>
    <t>Besoldung</t>
  </si>
  <si>
    <t>Entgelte für Arbeitnehmer/innen</t>
  </si>
  <si>
    <t>Umlage VBL Arbeitnehmer/innen</t>
  </si>
  <si>
    <t>Sozialversicherung Arbeitnehmer/innen</t>
  </si>
  <si>
    <t>Miete an KI</t>
  </si>
  <si>
    <t>Mietnebenkosten an KI</t>
  </si>
  <si>
    <t>Gebäude- und Grundstücksbewirtschaftung</t>
  </si>
  <si>
    <t>Reinigung</t>
  </si>
  <si>
    <t>Unterhaltung und Miete Fahrzeuge</t>
  </si>
  <si>
    <t>Sachausgaben Getränkeautomat</t>
  </si>
  <si>
    <t>Betriebsausgaben Ausleihmaterialien</t>
  </si>
  <si>
    <t>Lesungen</t>
  </si>
  <si>
    <t>Betriebsausgaben Medienwerkstatt</t>
  </si>
  <si>
    <t>ILA - Leistungen der Bereiche 102,211</t>
  </si>
  <si>
    <t>Buchausstellung - Werbung</t>
  </si>
  <si>
    <t>Geschäftsausgaben</t>
  </si>
  <si>
    <t>Literatur Verwaltungsbücherei</t>
  </si>
  <si>
    <t>Medienbeschaffung</t>
  </si>
  <si>
    <t>Literatur Bibliothek</t>
  </si>
  <si>
    <t>Ersatz von Medien</t>
  </si>
  <si>
    <t>Reisekosten</t>
  </si>
  <si>
    <t>Mitgliedschaften</t>
  </si>
  <si>
    <t>Gebühren Stadtarchiv</t>
  </si>
  <si>
    <t>Umlage direkte Kosten der Allg. Abteilung</t>
  </si>
  <si>
    <t>Umlage der fachbereichsbezogenen GKU</t>
  </si>
  <si>
    <t>Abschreibungen</t>
  </si>
  <si>
    <t>Verzinsung des Anlagenkapitals</t>
  </si>
  <si>
    <t>Summen Ausgaben</t>
  </si>
  <si>
    <t>gesamt</t>
  </si>
  <si>
    <t>in %</t>
  </si>
  <si>
    <t>UA 32110</t>
  </si>
  <si>
    <t>Museumsberg Flensburg</t>
  </si>
  <si>
    <t>Verkaufserlöse Shop</t>
  </si>
  <si>
    <t>Vermischte Einnahmen</t>
  </si>
  <si>
    <t>Zuschussauflösung</t>
  </si>
  <si>
    <t>Landeszuweisung für Betreuungsaufwand</t>
  </si>
  <si>
    <t>Spenden</t>
  </si>
  <si>
    <t>Spende FSJ-Kultur</t>
  </si>
  <si>
    <t>Zuschussbedarf</t>
  </si>
  <si>
    <t>Versorgung Beamte</t>
  </si>
  <si>
    <t>Umlage VAK Kiel</t>
  </si>
  <si>
    <t>Beihilfeumlage</t>
  </si>
  <si>
    <t>Betriebseinrichtung und Geräte</t>
  </si>
  <si>
    <t>Bewirtschaftung der Grundstücke und baulichen Anlagen</t>
  </si>
  <si>
    <t>Dienst- und Schutzkleidung</t>
  </si>
  <si>
    <t>Einkauf Museumsshop</t>
  </si>
  <si>
    <t>Unterhaltung Sammlung</t>
  </si>
  <si>
    <t>Verwendung von Spenden</t>
  </si>
  <si>
    <t>ILA - Leistungen der Bereiche 102, 211</t>
  </si>
  <si>
    <t>Ausstellungen und Vorträge</t>
  </si>
  <si>
    <t>Zielgerichtete Angebote</t>
  </si>
  <si>
    <t>Honorare</t>
  </si>
  <si>
    <t>Mitgliedsbeiträge</t>
  </si>
  <si>
    <t>Personalkostenerstattung FSJ Kultur</t>
  </si>
  <si>
    <t>Umlage direkte Kosten der Allgemeinen Abteilung</t>
  </si>
  <si>
    <t>Schiffahrtsmuseum</t>
  </si>
  <si>
    <t>UA 32120</t>
  </si>
  <si>
    <t>Entgelte für Führungen durch Honorarkräfte</t>
  </si>
  <si>
    <t>Entgelte für Arbeitenehmer/innen</t>
  </si>
  <si>
    <t>Betriebseinrichtungen und Geräte</t>
  </si>
  <si>
    <t>Miete Schiffbrücke 40</t>
  </si>
  <si>
    <t>Bewirtschaftung der Grundstücke und baulichen Anlagen usw.</t>
  </si>
  <si>
    <t>Bewachung</t>
  </si>
  <si>
    <t>Unterhaltung der Sammlung</t>
  </si>
  <si>
    <t>Honorarkräfte</t>
  </si>
  <si>
    <t>Verzinsung des Anlagekapitals</t>
  </si>
  <si>
    <t>Naturwissenschaftliches Museum</t>
  </si>
  <si>
    <t>UA 32130</t>
  </si>
  <si>
    <t>Stadtbibliothek</t>
  </si>
  <si>
    <t>Museumsberg</t>
  </si>
  <si>
    <t>Schifffahrtsmuseum</t>
  </si>
  <si>
    <t>Mieten und Pachten</t>
  </si>
  <si>
    <t>Gebäudebewirtschaftung sonstiges</t>
  </si>
  <si>
    <t>Stadtarchiv</t>
  </si>
  <si>
    <t>UA 32140</t>
  </si>
  <si>
    <t>Verwaltungsgebühren</t>
  </si>
  <si>
    <t>Zuführung an Versorgungsrücklage - Diensbezüge</t>
  </si>
  <si>
    <t>Sicherung und Erhaltung der Archivalien</t>
  </si>
  <si>
    <t>Honorare ehrenamtlich Tätige</t>
  </si>
  <si>
    <t>Mitglliedschaften</t>
  </si>
  <si>
    <t>Kulturbüro</t>
  </si>
  <si>
    <t>UA 34000</t>
  </si>
  <si>
    <t>Einnahmen aus Veranstaltungen</t>
  </si>
  <si>
    <t>Zuführung an Versorgungsrücklage - Dienstbezüge</t>
  </si>
  <si>
    <t>Sonstige Leistungen an KI</t>
  </si>
  <si>
    <t>Veranstaltungen</t>
  </si>
  <si>
    <t>Musikschule</t>
  </si>
  <si>
    <t>UA 33000</t>
  </si>
  <si>
    <t>Erstattung Kosten Hausmeisterdienste</t>
  </si>
  <si>
    <t>Zuschuss an Verein Musikschule e.V.</t>
  </si>
  <si>
    <t>Mieten</t>
  </si>
  <si>
    <t>UA</t>
  </si>
  <si>
    <t>Miete Kompagnietor</t>
  </si>
  <si>
    <t>Miete an KI (Deutsches Haus)</t>
  </si>
  <si>
    <t>Miete Gebäude Phänomenta</t>
  </si>
  <si>
    <t>Mietnebenkosten Gebäude Phänomenta</t>
  </si>
  <si>
    <t>Landestheater</t>
  </si>
  <si>
    <t>Förderungen</t>
  </si>
  <si>
    <t>UA 33110</t>
  </si>
  <si>
    <t>Nutzungsentschädigung Theatergebäude</t>
  </si>
  <si>
    <t>Gesellschafterbeitrag</t>
  </si>
  <si>
    <t>Zuschuss an Sydslesvigsk Forening</t>
  </si>
  <si>
    <t>Zuschuss an Bachchor</t>
  </si>
  <si>
    <t>Zuschuss an Bergmühle</t>
  </si>
  <si>
    <t>Förderung Volksbad</t>
  </si>
  <si>
    <t>Zuschuss Gesellschaft für Flensburger Stadtgeschichte</t>
  </si>
  <si>
    <t>Zuschuss Flensburger Hofkultur e.V.</t>
  </si>
  <si>
    <t>Zuschuss Theaterwerkstatt Pilkentafel</t>
  </si>
  <si>
    <t>Zuschuss Kulturwerkstatt Kühlhaus</t>
  </si>
  <si>
    <t>Zuschuss Aktivitetshuset</t>
  </si>
  <si>
    <t>Zuschuss Flensburger Jugendring</t>
  </si>
  <si>
    <t>Zuschuss Kunst &amp; Co.</t>
  </si>
  <si>
    <t>Einzelprogrammförderung</t>
  </si>
  <si>
    <t>Förderung grenzüberschreitende Projekte</t>
  </si>
  <si>
    <t>Zuschuss folkBaltica</t>
  </si>
  <si>
    <t>Zuschuss Flensburger Kurzfilmtage</t>
  </si>
  <si>
    <t>Förderung des dänischen Theaterwesens</t>
  </si>
  <si>
    <t>Zuschuss an Trägerverein NDB</t>
  </si>
  <si>
    <t>Zuschuss Lille Teater</t>
  </si>
  <si>
    <t>Förderung freie Kultureinrichtungen</t>
  </si>
  <si>
    <t>Zuschuss Nordisk Informationskontor</t>
  </si>
  <si>
    <t>UA 35210 Förderung Öffentlicher Büchereien</t>
  </si>
  <si>
    <t>Zuschuss für Dansk Centralbibliotek</t>
  </si>
  <si>
    <t>in % am</t>
  </si>
  <si>
    <t>Gesamtzuschuss</t>
  </si>
  <si>
    <t>nach Zuschussgröße</t>
  </si>
  <si>
    <t>Zuschuss</t>
  </si>
  <si>
    <t>Förderungen (19 Inst., 2 Fonds)</t>
  </si>
  <si>
    <t>direkte Kosten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</si>
</sst>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28" fillId="0" borderId="0" xfId="0" applyFont="1" applyAlignment="1">
      <alignment/>
    </xf>
    <xf numFmtId="166" fontId="0" fillId="0" borderId="0" xfId="59" applyNumberFormat="1" applyFont="1" applyAlignment="1">
      <alignment/>
    </xf>
    <xf numFmtId="0" fontId="41" fillId="0" borderId="0" xfId="0" applyFont="1" applyAlignment="1">
      <alignment/>
    </xf>
    <xf numFmtId="166" fontId="41" fillId="0" borderId="0" xfId="59" applyNumberFormat="1" applyFont="1" applyAlignment="1">
      <alignment/>
    </xf>
    <xf numFmtId="166" fontId="0" fillId="0" borderId="0" xfId="0" applyNumberFormat="1" applyAlignment="1">
      <alignment/>
    </xf>
    <xf numFmtId="166" fontId="41" fillId="0" borderId="0" xfId="0" applyNumberFormat="1" applyFont="1" applyAlignment="1">
      <alignment/>
    </xf>
    <xf numFmtId="9" fontId="0" fillId="0" borderId="0" xfId="51" applyFont="1" applyAlignment="1">
      <alignment/>
    </xf>
    <xf numFmtId="166" fontId="42" fillId="0" borderId="0" xfId="0" applyNumberFormat="1" applyFont="1" applyAlignment="1">
      <alignment/>
    </xf>
    <xf numFmtId="166" fontId="42" fillId="0" borderId="0" xfId="59" applyNumberFormat="1" applyFont="1" applyAlignment="1">
      <alignment/>
    </xf>
    <xf numFmtId="166" fontId="0" fillId="0" borderId="0" xfId="59" applyNumberFormat="1" applyFont="1" applyAlignment="1">
      <alignment/>
    </xf>
    <xf numFmtId="9" fontId="0" fillId="0" borderId="0" xfId="51" applyFont="1" applyAlignment="1">
      <alignment/>
    </xf>
    <xf numFmtId="0" fontId="0" fillId="33" borderId="0" xfId="0" applyFill="1" applyAlignment="1">
      <alignment/>
    </xf>
    <xf numFmtId="9" fontId="0" fillId="33" borderId="0" xfId="51" applyFont="1" applyFill="1" applyAlignment="1">
      <alignment/>
    </xf>
    <xf numFmtId="0" fontId="28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66" fontId="41" fillId="0" borderId="10" xfId="59" applyNumberFormat="1" applyFont="1" applyBorder="1" applyAlignment="1">
      <alignment horizontal="center"/>
    </xf>
    <xf numFmtId="166" fontId="41" fillId="0" borderId="0" xfId="59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166" fontId="0" fillId="33" borderId="10" xfId="59" applyNumberFormat="1" applyFont="1" applyFill="1" applyBorder="1" applyAlignment="1">
      <alignment/>
    </xf>
    <xf numFmtId="166" fontId="0" fillId="33" borderId="0" xfId="59" applyNumberFormat="1" applyFont="1" applyFill="1" applyBorder="1" applyAlignment="1">
      <alignment/>
    </xf>
    <xf numFmtId="166" fontId="0" fillId="33" borderId="11" xfId="59" applyNumberFormat="1" applyFont="1" applyFill="1" applyBorder="1" applyAlignment="1">
      <alignment/>
    </xf>
    <xf numFmtId="9" fontId="0" fillId="33" borderId="10" xfId="51" applyFont="1" applyFill="1" applyBorder="1" applyAlignment="1">
      <alignment/>
    </xf>
    <xf numFmtId="9" fontId="0" fillId="33" borderId="0" xfId="51" applyFont="1" applyFill="1" applyBorder="1" applyAlignment="1">
      <alignment/>
    </xf>
    <xf numFmtId="9" fontId="0" fillId="33" borderId="11" xfId="51" applyFont="1" applyFill="1" applyBorder="1" applyAlignment="1">
      <alignment/>
    </xf>
    <xf numFmtId="166" fontId="0" fillId="0" borderId="10" xfId="59" applyNumberFormat="1" applyFont="1" applyBorder="1" applyAlignment="1">
      <alignment/>
    </xf>
    <xf numFmtId="166" fontId="0" fillId="0" borderId="0" xfId="59" applyNumberFormat="1" applyFont="1" applyBorder="1" applyAlignment="1">
      <alignment/>
    </xf>
    <xf numFmtId="166" fontId="0" fillId="0" borderId="11" xfId="59" applyNumberFormat="1" applyFont="1" applyBorder="1" applyAlignment="1">
      <alignment/>
    </xf>
    <xf numFmtId="9" fontId="0" fillId="0" borderId="10" xfId="51" applyFont="1" applyBorder="1" applyAlignment="1">
      <alignment/>
    </xf>
    <xf numFmtId="9" fontId="0" fillId="0" borderId="0" xfId="51" applyFont="1" applyBorder="1" applyAlignment="1">
      <alignment/>
    </xf>
    <xf numFmtId="9" fontId="0" fillId="0" borderId="11" xfId="51" applyFont="1" applyBorder="1" applyAlignment="1">
      <alignment/>
    </xf>
    <xf numFmtId="166" fontId="28" fillId="33" borderId="10" xfId="0" applyNumberFormat="1" applyFont="1" applyFill="1" applyBorder="1" applyAlignment="1">
      <alignment/>
    </xf>
    <xf numFmtId="166" fontId="28" fillId="33" borderId="0" xfId="0" applyNumberFormat="1" applyFont="1" applyFill="1" applyBorder="1" applyAlignment="1">
      <alignment/>
    </xf>
    <xf numFmtId="166" fontId="28" fillId="33" borderId="11" xfId="0" applyNumberFormat="1" applyFont="1" applyFill="1" applyBorder="1" applyAlignment="1">
      <alignment/>
    </xf>
    <xf numFmtId="9" fontId="28" fillId="33" borderId="12" xfId="51" applyFont="1" applyFill="1" applyBorder="1" applyAlignment="1">
      <alignment/>
    </xf>
    <xf numFmtId="9" fontId="28" fillId="33" borderId="13" xfId="51" applyFont="1" applyFill="1" applyBorder="1" applyAlignment="1">
      <alignment/>
    </xf>
    <xf numFmtId="9" fontId="28" fillId="33" borderId="14" xfId="5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28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33" borderId="16" xfId="59" applyNumberFormat="1" applyFont="1" applyFill="1" applyBorder="1" applyAlignment="1">
      <alignment/>
    </xf>
    <xf numFmtId="166" fontId="0" fillId="0" borderId="16" xfId="59" applyNumberFormat="1" applyFont="1" applyBorder="1" applyAlignment="1">
      <alignment/>
    </xf>
    <xf numFmtId="166" fontId="28" fillId="33" borderId="16" xfId="0" applyNumberFormat="1" applyFon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0" borderId="16" xfId="0" applyNumberFormat="1" applyBorder="1" applyAlignment="1">
      <alignment/>
    </xf>
    <xf numFmtId="9" fontId="0" fillId="33" borderId="16" xfId="51" applyFont="1" applyFill="1" applyBorder="1" applyAlignment="1">
      <alignment/>
    </xf>
    <xf numFmtId="9" fontId="0" fillId="0" borderId="16" xfId="51" applyFont="1" applyBorder="1" applyAlignment="1">
      <alignment/>
    </xf>
    <xf numFmtId="9" fontId="28" fillId="33" borderId="16" xfId="51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75"/>
          <c:y val="0.0955"/>
          <c:w val="0.348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gesamt!$A$28:$A$37</c:f>
              <c:strCache/>
            </c:strRef>
          </c:cat>
          <c:val>
            <c:numRef>
              <c:f>gesamt!$C$28:$C$37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"/>
          <c:y val="0.0645"/>
          <c:w val="0.31925"/>
          <c:h val="0.8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26</xdr:row>
      <xdr:rowOff>171450</xdr:rowOff>
    </xdr:from>
    <xdr:to>
      <xdr:col>11</xdr:col>
      <xdr:colOff>514350</xdr:colOff>
      <xdr:row>41</xdr:row>
      <xdr:rowOff>57150</xdr:rowOff>
    </xdr:to>
    <xdr:graphicFrame>
      <xdr:nvGraphicFramePr>
        <xdr:cNvPr id="1" name="Diagramm 1"/>
        <xdr:cNvGraphicFramePr/>
      </xdr:nvGraphicFramePr>
      <xdr:xfrm>
        <a:off x="4067175" y="5153025"/>
        <a:ext cx="6172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zoomScalePageLayoutView="0" workbookViewId="0" topLeftCell="A1">
      <selection activeCell="A2" sqref="A2:F25"/>
    </sheetView>
  </sheetViews>
  <sheetFormatPr defaultColWidth="11.421875" defaultRowHeight="15"/>
  <cols>
    <col min="1" max="1" width="31.140625" style="0" bestFit="1" customWidth="1"/>
    <col min="2" max="2" width="15.421875" style="0" bestFit="1" customWidth="1"/>
    <col min="3" max="4" width="12.00390625" style="0" bestFit="1" customWidth="1"/>
    <col min="5" max="5" width="15.421875" style="0" bestFit="1" customWidth="1"/>
    <col min="6" max="6" width="13.00390625" style="0" bestFit="1" customWidth="1"/>
    <col min="7" max="7" width="3.57421875" style="0" customWidth="1"/>
    <col min="8" max="8" width="11.00390625" style="0" bestFit="1" customWidth="1"/>
    <col min="9" max="9" width="2.140625" style="0" customWidth="1"/>
    <col min="10" max="10" width="14.7109375" style="0" bestFit="1" customWidth="1"/>
    <col min="11" max="11" width="15.421875" style="0" bestFit="1" customWidth="1"/>
  </cols>
  <sheetData>
    <row r="1" ht="15.75" thickBot="1"/>
    <row r="2" spans="2:11" ht="15">
      <c r="B2" s="56" t="s">
        <v>15</v>
      </c>
      <c r="C2" s="57"/>
      <c r="D2" s="57"/>
      <c r="E2" s="57"/>
      <c r="F2" s="58"/>
      <c r="G2" s="15"/>
      <c r="H2" s="45" t="s">
        <v>7</v>
      </c>
      <c r="I2" s="15"/>
      <c r="J2" s="45" t="s">
        <v>54</v>
      </c>
      <c r="K2" s="45" t="s">
        <v>139</v>
      </c>
    </row>
    <row r="3" spans="2:11" ht="15">
      <c r="B3" s="16"/>
      <c r="C3" s="17"/>
      <c r="D3" s="17"/>
      <c r="E3" s="17"/>
      <c r="F3" s="18"/>
      <c r="G3" s="15"/>
      <c r="H3" s="46"/>
      <c r="I3" s="15"/>
      <c r="J3" s="46"/>
      <c r="K3" s="46" t="s">
        <v>140</v>
      </c>
    </row>
    <row r="4" spans="2:11" ht="15.75" thickBot="1">
      <c r="B4" s="19" t="s">
        <v>144</v>
      </c>
      <c r="C4" s="20" t="s">
        <v>4</v>
      </c>
      <c r="D4" s="20" t="s">
        <v>5</v>
      </c>
      <c r="E4" s="20" t="s">
        <v>6</v>
      </c>
      <c r="F4" s="21" t="s">
        <v>44</v>
      </c>
      <c r="G4" s="15"/>
      <c r="H4" s="46"/>
      <c r="I4" s="15"/>
      <c r="J4" s="46"/>
      <c r="K4" s="46"/>
    </row>
    <row r="5" spans="1:11" ht="15">
      <c r="A5" s="40" t="s">
        <v>84</v>
      </c>
      <c r="B5" s="22">
        <f>Stadtbibliothek!D48</f>
        <v>235200</v>
      </c>
      <c r="C5" s="23">
        <f>Stadtbibliothek!E48</f>
        <v>855000</v>
      </c>
      <c r="D5" s="23">
        <f>Stadtbibliothek!F48</f>
        <v>178300</v>
      </c>
      <c r="E5" s="23">
        <f>Stadtbibliothek!G48</f>
        <v>341800</v>
      </c>
      <c r="F5" s="24">
        <f>Stadtbibliothek!H48</f>
        <v>1610300</v>
      </c>
      <c r="G5" s="12"/>
      <c r="H5" s="47">
        <f>Stadtbibliothek!H16</f>
        <v>193000</v>
      </c>
      <c r="I5" s="12"/>
      <c r="J5" s="50">
        <f>F5-H5</f>
        <v>1417300</v>
      </c>
      <c r="K5" s="52">
        <f>J5/$J$24</f>
        <v>0.15135868259316412</v>
      </c>
    </row>
    <row r="6" spans="1:11" ht="15">
      <c r="A6" s="41"/>
      <c r="B6" s="25">
        <f>Stadtbibliothek!D49</f>
        <v>0.14605974042103956</v>
      </c>
      <c r="C6" s="26">
        <f>Stadtbibliothek!E49</f>
        <v>0.5309569645407688</v>
      </c>
      <c r="D6" s="26">
        <f>Stadtbibliothek!F49</f>
        <v>0.11072470968142582</v>
      </c>
      <c r="E6" s="26">
        <f>Stadtbibliothek!G49</f>
        <v>0.2122585853567658</v>
      </c>
      <c r="F6" s="27">
        <f>Stadtbibliothek!H49</f>
        <v>1</v>
      </c>
      <c r="G6" s="12"/>
      <c r="H6" s="47"/>
      <c r="I6" s="12"/>
      <c r="J6" s="50"/>
      <c r="K6" s="52"/>
    </row>
    <row r="7" spans="1:11" ht="15">
      <c r="A7" s="42" t="s">
        <v>85</v>
      </c>
      <c r="B7" s="28">
        <f>Museumsberg!D49</f>
        <v>153000</v>
      </c>
      <c r="C7" s="29">
        <f>Museumsberg!E49</f>
        <v>565300</v>
      </c>
      <c r="D7" s="29">
        <f>Museumsberg!F49</f>
        <v>829400</v>
      </c>
      <c r="E7" s="29">
        <f>Museumsberg!G49</f>
        <v>167600</v>
      </c>
      <c r="F7" s="30">
        <f>Museumsberg!H49</f>
        <v>1715300</v>
      </c>
      <c r="H7" s="48">
        <f>Museumsberg!H15</f>
        <v>151000</v>
      </c>
      <c r="J7" s="51">
        <f aca="true" t="shared" si="0" ref="J7:J24">F7-H7</f>
        <v>1564300</v>
      </c>
      <c r="K7" s="53">
        <f>J7/$J$24</f>
        <v>0.16705735354581716</v>
      </c>
    </row>
    <row r="8" spans="1:11" ht="15">
      <c r="A8" s="42"/>
      <c r="B8" s="31">
        <f>Museumsberg!D50</f>
        <v>0.08919722497522299</v>
      </c>
      <c r="C8" s="32">
        <f>Museumsberg!E50</f>
        <v>0.32956334168950036</v>
      </c>
      <c r="D8" s="32">
        <f>Museumsberg!F50</f>
        <v>0.48353057774150293</v>
      </c>
      <c r="E8" s="32">
        <f>Museumsberg!G50</f>
        <v>0.09770885559377368</v>
      </c>
      <c r="F8" s="33">
        <f>Museumsberg!H50</f>
        <v>1</v>
      </c>
      <c r="H8" s="48"/>
      <c r="J8" s="51"/>
      <c r="K8" s="53"/>
    </row>
    <row r="9" spans="1:11" ht="15">
      <c r="A9" s="41" t="s">
        <v>86</v>
      </c>
      <c r="B9" s="22">
        <f>Schifffahrtsmuseum!D45</f>
        <v>71200</v>
      </c>
      <c r="C9" s="23">
        <f>Schifffahrtsmuseum!E45</f>
        <v>286700</v>
      </c>
      <c r="D9" s="23">
        <f>Schifffahrtsmuseum!F45</f>
        <v>426500</v>
      </c>
      <c r="E9" s="23">
        <f>Schifffahrtsmuseum!G45</f>
        <v>79500</v>
      </c>
      <c r="F9" s="24">
        <f>Schifffahrtsmuseum!H45</f>
        <v>863900</v>
      </c>
      <c r="G9" s="12"/>
      <c r="H9" s="47">
        <f>Schifffahrtsmuseum!H14</f>
        <v>111700</v>
      </c>
      <c r="I9" s="12"/>
      <c r="J9" s="50">
        <f t="shared" si="0"/>
        <v>752200</v>
      </c>
      <c r="K9" s="52">
        <f>J9/$J$24</f>
        <v>0.08033020605840546</v>
      </c>
    </row>
    <row r="10" spans="1:11" ht="15">
      <c r="A10" s="41"/>
      <c r="B10" s="25">
        <f>Schifffahrtsmuseum!D46</f>
        <v>0.08241694640583401</v>
      </c>
      <c r="C10" s="26">
        <f>Schifffahrtsmuseum!E46</f>
        <v>0.3318671142493344</v>
      </c>
      <c r="D10" s="26">
        <f>Schifffahrtsmuseum!F46</f>
        <v>0.493691399467531</v>
      </c>
      <c r="E10" s="26">
        <f>Schifffahrtsmuseum!G46</f>
        <v>0.09202453987730061</v>
      </c>
      <c r="F10" s="27">
        <f>Schifffahrtsmuseum!H46</f>
        <v>1</v>
      </c>
      <c r="G10" s="12"/>
      <c r="H10" s="47"/>
      <c r="I10" s="12"/>
      <c r="J10" s="50"/>
      <c r="K10" s="52"/>
    </row>
    <row r="11" spans="1:11" ht="15">
      <c r="A11" s="42" t="s">
        <v>82</v>
      </c>
      <c r="B11" s="28">
        <f>'Naturw. Museum'!D43</f>
        <v>33700</v>
      </c>
      <c r="C11" s="29">
        <f>'Naturw. Museum'!E43</f>
        <v>139000</v>
      </c>
      <c r="D11" s="29">
        <f>'Naturw. Museum'!F43</f>
        <v>114000</v>
      </c>
      <c r="E11" s="29">
        <f>'Naturw. Museum'!G43</f>
        <v>36600</v>
      </c>
      <c r="F11" s="30">
        <f>'Naturw. Museum'!H43</f>
        <v>323300</v>
      </c>
      <c r="H11" s="48">
        <f>'Naturw. Museum'!H12</f>
        <v>18600</v>
      </c>
      <c r="J11" s="51">
        <f t="shared" si="0"/>
        <v>304700</v>
      </c>
      <c r="K11" s="53">
        <f>J11/$J$24</f>
        <v>0.03254003428077126</v>
      </c>
    </row>
    <row r="12" spans="1:11" ht="15">
      <c r="A12" s="42"/>
      <c r="B12" s="31">
        <f>'Naturw. Museum'!D44</f>
        <v>0.1042375502629137</v>
      </c>
      <c r="C12" s="32">
        <f>'Naturw. Museum'!E44</f>
        <v>0.4299412310547479</v>
      </c>
      <c r="D12" s="32">
        <f>'Naturw. Museum'!F44</f>
        <v>0.35261367151252704</v>
      </c>
      <c r="E12" s="32">
        <f>'Naturw. Museum'!G44</f>
        <v>0.11320754716981132</v>
      </c>
      <c r="F12" s="33">
        <f>'Naturw. Museum'!H44</f>
        <v>1</v>
      </c>
      <c r="H12" s="48"/>
      <c r="J12" s="51"/>
      <c r="K12" s="53"/>
    </row>
    <row r="13" spans="1:11" ht="15">
      <c r="A13" s="41" t="s">
        <v>89</v>
      </c>
      <c r="B13" s="22">
        <f>Stadtarchiv!D37</f>
        <v>23000</v>
      </c>
      <c r="C13" s="23">
        <f>Stadtarchiv!E37</f>
        <v>215000</v>
      </c>
      <c r="D13" s="23">
        <f>Stadtarchiv!F37</f>
        <v>174200</v>
      </c>
      <c r="E13" s="23">
        <f>Stadtarchiv!G37</f>
        <v>74800</v>
      </c>
      <c r="F13" s="24">
        <f>Stadtarchiv!H37</f>
        <v>487000</v>
      </c>
      <c r="G13" s="12"/>
      <c r="H13" s="47">
        <f>Stadtarchiv!H12</f>
        <v>12100</v>
      </c>
      <c r="I13" s="12"/>
      <c r="J13" s="50">
        <f t="shared" si="0"/>
        <v>474900</v>
      </c>
      <c r="K13" s="52">
        <f>J13/$J$24</f>
        <v>0.05071631860826476</v>
      </c>
    </row>
    <row r="14" spans="1:11" ht="15">
      <c r="A14" s="41"/>
      <c r="B14" s="25">
        <f>Stadtarchiv!D38</f>
        <v>0.04722792607802875</v>
      </c>
      <c r="C14" s="26">
        <f>Stadtarchiv!E38</f>
        <v>0.4414784394250513</v>
      </c>
      <c r="D14" s="26">
        <f>Stadtarchiv!F38</f>
        <v>0.35770020533880903</v>
      </c>
      <c r="E14" s="26">
        <f>Stadtarchiv!G38</f>
        <v>0.1535934291581109</v>
      </c>
      <c r="F14" s="27">
        <f>Stadtarchiv!H38</f>
        <v>1</v>
      </c>
      <c r="G14" s="12"/>
      <c r="H14" s="47"/>
      <c r="I14" s="12"/>
      <c r="J14" s="50"/>
      <c r="K14" s="52"/>
    </row>
    <row r="15" spans="1:11" ht="15">
      <c r="A15" s="42" t="s">
        <v>96</v>
      </c>
      <c r="B15" s="28">
        <f>Kulturbüro!D36</f>
        <v>7800</v>
      </c>
      <c r="C15" s="29">
        <f>Kulturbüro!E36</f>
        <v>237800</v>
      </c>
      <c r="D15" s="29">
        <f>Kulturbüro!F36</f>
        <v>17000</v>
      </c>
      <c r="E15" s="29">
        <f>Kulturbüro!G36</f>
        <v>123300</v>
      </c>
      <c r="F15" s="30">
        <f>Kulturbüro!H36</f>
        <v>385900</v>
      </c>
      <c r="H15" s="48">
        <f>Kulturbüro!H10</f>
        <v>200</v>
      </c>
      <c r="J15" s="51">
        <f t="shared" si="0"/>
        <v>385700</v>
      </c>
      <c r="K15" s="53">
        <f>J15/$J$24</f>
        <v>0.04119032235672293</v>
      </c>
    </row>
    <row r="16" spans="1:11" ht="15">
      <c r="A16" s="42"/>
      <c r="B16" s="31">
        <f>Kulturbüro!D37</f>
        <v>0.020212490282456596</v>
      </c>
      <c r="C16" s="32">
        <f>Kulturbüro!E37</f>
        <v>0.6162218191241254</v>
      </c>
      <c r="D16" s="32">
        <f>Kulturbüro!F37</f>
        <v>0.04405286343612335</v>
      </c>
      <c r="E16" s="32">
        <f>Kulturbüro!G37</f>
        <v>0.3195128271572946</v>
      </c>
      <c r="F16" s="33">
        <f>Kulturbüro!H37</f>
        <v>1</v>
      </c>
      <c r="H16" s="48"/>
      <c r="J16" s="51"/>
      <c r="K16" s="53"/>
    </row>
    <row r="17" spans="1:11" ht="15">
      <c r="A17" s="41" t="s">
        <v>102</v>
      </c>
      <c r="B17" s="22">
        <f>Musikschule!D25</f>
        <v>94000</v>
      </c>
      <c r="C17" s="23">
        <f>Musikschule!E25</f>
        <v>573000</v>
      </c>
      <c r="D17" s="23">
        <f>Musikschule!F25</f>
        <v>73500</v>
      </c>
      <c r="E17" s="23">
        <f>Musikschule!G25</f>
        <v>317000</v>
      </c>
      <c r="F17" s="24">
        <f>Musikschule!H25</f>
        <v>1057500</v>
      </c>
      <c r="G17" s="12"/>
      <c r="H17" s="47">
        <f>Musikschule!H9</f>
        <v>140000</v>
      </c>
      <c r="I17" s="12"/>
      <c r="J17" s="50">
        <f t="shared" si="0"/>
        <v>917500</v>
      </c>
      <c r="K17" s="52">
        <f>J17/$J$24</f>
        <v>0.09798320135414386</v>
      </c>
    </row>
    <row r="18" spans="1:11" ht="15">
      <c r="A18" s="41"/>
      <c r="B18" s="25">
        <f>Musikschule!D26</f>
        <v>0.08888888888888889</v>
      </c>
      <c r="C18" s="26">
        <f>Musikschule!E26</f>
        <v>0.5418439716312057</v>
      </c>
      <c r="D18" s="26">
        <f>Musikschule!F26</f>
        <v>0.06950354609929078</v>
      </c>
      <c r="E18" s="26">
        <f>Musikschule!G26</f>
        <v>0.29976359338061465</v>
      </c>
      <c r="F18" s="27">
        <f>Musikschule!H26</f>
        <v>1</v>
      </c>
      <c r="G18" s="12"/>
      <c r="H18" s="47"/>
      <c r="I18" s="12"/>
      <c r="J18" s="50"/>
      <c r="K18" s="52"/>
    </row>
    <row r="19" spans="1:11" ht="15">
      <c r="A19" s="42" t="s">
        <v>112</v>
      </c>
      <c r="B19" s="28">
        <f>Landestheater!D17</f>
        <v>1964600</v>
      </c>
      <c r="C19" s="29">
        <f>Landestheater!E17</f>
        <v>0</v>
      </c>
      <c r="D19" s="29">
        <f>Landestheater!F17</f>
        <v>420700</v>
      </c>
      <c r="E19" s="29">
        <f>Landestheater!G17</f>
        <v>0</v>
      </c>
      <c r="F19" s="30">
        <f>Landestheater!H17</f>
        <v>2385300</v>
      </c>
      <c r="H19" s="48">
        <f>Landestheater!H9</f>
        <v>36800</v>
      </c>
      <c r="J19" s="51">
        <f t="shared" si="0"/>
        <v>2348500</v>
      </c>
      <c r="K19" s="53">
        <f>J19/$J$24</f>
        <v>0.25080495736262326</v>
      </c>
    </row>
    <row r="20" spans="1:11" ht="15">
      <c r="A20" s="42"/>
      <c r="B20" s="31">
        <f>Landestheater!D18</f>
        <v>0.8236280551712573</v>
      </c>
      <c r="C20" s="32">
        <f>Landestheater!E18</f>
        <v>0</v>
      </c>
      <c r="D20" s="32">
        <f>Landestheater!F18</f>
        <v>0.17637194482874272</v>
      </c>
      <c r="E20" s="32">
        <f>Landestheater!G18</f>
        <v>0</v>
      </c>
      <c r="F20" s="33">
        <f>Landestheater!H18</f>
        <v>1</v>
      </c>
      <c r="H20" s="48"/>
      <c r="J20" s="51"/>
      <c r="K20" s="53"/>
    </row>
    <row r="21" spans="1:11" ht="15">
      <c r="A21" s="41" t="s">
        <v>113</v>
      </c>
      <c r="B21" s="22">
        <f>Förderungen!D36</f>
        <v>803350</v>
      </c>
      <c r="C21" s="23">
        <f>Förderungen!E36</f>
        <v>0</v>
      </c>
      <c r="D21" s="23">
        <f>Förderungen!F36</f>
        <v>0</v>
      </c>
      <c r="E21" s="23">
        <f>Förderungen!G36</f>
        <v>0</v>
      </c>
      <c r="F21" s="24">
        <f>Förderungen!H36</f>
        <v>803350</v>
      </c>
      <c r="G21" s="12"/>
      <c r="H21" s="47">
        <f>Förderungen!H7</f>
        <v>0</v>
      </c>
      <c r="I21" s="12"/>
      <c r="J21" s="50">
        <f t="shared" si="0"/>
        <v>803350</v>
      </c>
      <c r="K21" s="52">
        <f>J21/$J$24</f>
        <v>0.08579270278784902</v>
      </c>
    </row>
    <row r="22" spans="1:11" ht="15">
      <c r="A22" s="41"/>
      <c r="B22" s="25">
        <f>Förderungen!D37</f>
        <v>1</v>
      </c>
      <c r="C22" s="26">
        <f>Förderungen!E37</f>
        <v>0</v>
      </c>
      <c r="D22" s="26">
        <f>Förderungen!F37</f>
        <v>0</v>
      </c>
      <c r="E22" s="26">
        <f>Förderungen!G37</f>
        <v>0</v>
      </c>
      <c r="F22" s="27">
        <f>Förderungen!H37</f>
        <v>1</v>
      </c>
      <c r="G22" s="13"/>
      <c r="H22" s="47"/>
      <c r="I22" s="12"/>
      <c r="J22" s="50"/>
      <c r="K22" s="52"/>
    </row>
    <row r="23" spans="1:11" ht="15">
      <c r="A23" s="42" t="s">
        <v>106</v>
      </c>
      <c r="B23" s="28">
        <f>Mieten!E21</f>
        <v>0</v>
      </c>
      <c r="C23" s="29">
        <f>Mieten!F21</f>
        <v>0</v>
      </c>
      <c r="D23" s="29">
        <f>Mieten!G21</f>
        <v>395400</v>
      </c>
      <c r="E23" s="29">
        <f>Mieten!H21</f>
        <v>0</v>
      </c>
      <c r="F23" s="30">
        <f>Mieten!I21</f>
        <v>395400</v>
      </c>
      <c r="H23" s="48">
        <f>Mieten!I9</f>
        <v>0</v>
      </c>
      <c r="J23" s="51">
        <f t="shared" si="0"/>
        <v>395400</v>
      </c>
      <c r="K23" s="53">
        <f>J23/$J$24</f>
        <v>0.04222622105223813</v>
      </c>
    </row>
    <row r="24" spans="1:11" s="1" customFormat="1" ht="15">
      <c r="A24" s="43" t="s">
        <v>44</v>
      </c>
      <c r="B24" s="34">
        <f>B5+B7+B9+B11+B13+B15+B17+B19+B21+B23</f>
        <v>3385850</v>
      </c>
      <c r="C24" s="35">
        <f>C5+C7+C9+C11+C13+C15+C17+C19+C21+C23</f>
        <v>2871800</v>
      </c>
      <c r="D24" s="35">
        <f>D5+D7+D9+D11+D13+D15+D17+D19+D21+D23</f>
        <v>2629000</v>
      </c>
      <c r="E24" s="35">
        <f>E5+E7+E9+E11+E13+E15+E17+E19+E21+E23</f>
        <v>1140600</v>
      </c>
      <c r="F24" s="36">
        <f>F5+F7+F9+F11+F13+F15+F17+F19+F21+F23</f>
        <v>10027250</v>
      </c>
      <c r="G24" s="14"/>
      <c r="H24" s="49">
        <f>H5+H7+H9+H11+H13+H15+H17+H19+H21+H23</f>
        <v>663400</v>
      </c>
      <c r="I24" s="14"/>
      <c r="J24" s="49">
        <f t="shared" si="0"/>
        <v>9363850</v>
      </c>
      <c r="K24" s="54">
        <f>J24/$J$24</f>
        <v>1</v>
      </c>
    </row>
    <row r="25" spans="1:11" ht="15.75" thickBot="1">
      <c r="A25" s="44"/>
      <c r="B25" s="37">
        <f>B24/$F$24</f>
        <v>0.33766486324765016</v>
      </c>
      <c r="C25" s="38">
        <f>C24/$F$24</f>
        <v>0.2863995611957416</v>
      </c>
      <c r="D25" s="38">
        <f>D24/$F$24</f>
        <v>0.2621855443915331</v>
      </c>
      <c r="E25" s="38">
        <f>E24/$F$24</f>
        <v>0.11375003116507516</v>
      </c>
      <c r="F25" s="39">
        <f>F24/$F$24</f>
        <v>1</v>
      </c>
      <c r="G25" s="12"/>
      <c r="H25" s="44"/>
      <c r="I25" s="12"/>
      <c r="J25" s="44"/>
      <c r="K25" s="44"/>
    </row>
    <row r="27" spans="1:3" ht="15">
      <c r="A27" s="3" t="s">
        <v>141</v>
      </c>
      <c r="B27" s="3" t="s">
        <v>142</v>
      </c>
      <c r="C27" s="3" t="s">
        <v>45</v>
      </c>
    </row>
    <row r="28" spans="1:3" ht="15">
      <c r="A28" t="str">
        <f>A19</f>
        <v>Landestheater</v>
      </c>
      <c r="B28" s="5">
        <f>J19</f>
        <v>2348500</v>
      </c>
      <c r="C28" s="55">
        <f>K19</f>
        <v>0.25080495736262326</v>
      </c>
    </row>
    <row r="29" spans="1:3" ht="15">
      <c r="A29" t="str">
        <f>A7</f>
        <v>Museumsberg</v>
      </c>
      <c r="B29" s="5">
        <f>J7</f>
        <v>1564300</v>
      </c>
      <c r="C29" s="55">
        <f>K7</f>
        <v>0.16705735354581716</v>
      </c>
    </row>
    <row r="30" spans="1:3" ht="15">
      <c r="A30" t="str">
        <f>A5</f>
        <v>Stadtbibliothek</v>
      </c>
      <c r="B30" s="5">
        <f>J5</f>
        <v>1417300</v>
      </c>
      <c r="C30" s="55">
        <f>K5</f>
        <v>0.15135868259316412</v>
      </c>
    </row>
    <row r="31" spans="1:3" ht="15">
      <c r="A31" t="str">
        <f>A17</f>
        <v>Musikschule</v>
      </c>
      <c r="B31" s="5">
        <f>J17</f>
        <v>917500</v>
      </c>
      <c r="C31" s="55">
        <f>K17</f>
        <v>0.09798320135414386</v>
      </c>
    </row>
    <row r="32" spans="1:3" ht="15">
      <c r="A32" t="str">
        <f>A9</f>
        <v>Schifffahrtsmuseum</v>
      </c>
      <c r="B32" s="5">
        <f>J9</f>
        <v>752200</v>
      </c>
      <c r="C32" s="55">
        <f>K9</f>
        <v>0.08033020605840546</v>
      </c>
    </row>
    <row r="33" spans="1:3" ht="15">
      <c r="A33" t="str">
        <f>A13</f>
        <v>Stadtarchiv</v>
      </c>
      <c r="B33" s="5">
        <f>J13</f>
        <v>474900</v>
      </c>
      <c r="C33" s="55">
        <f>K13</f>
        <v>0.05071631860826476</v>
      </c>
    </row>
    <row r="34" spans="1:3" ht="15">
      <c r="A34" t="str">
        <f>A23</f>
        <v>Mieten</v>
      </c>
      <c r="B34" s="5">
        <f>J23</f>
        <v>395400</v>
      </c>
      <c r="C34" s="55">
        <f>K23</f>
        <v>0.04222622105223813</v>
      </c>
    </row>
    <row r="35" spans="1:3" ht="15">
      <c r="A35" t="str">
        <f>A15</f>
        <v>Kulturbüro</v>
      </c>
      <c r="B35" s="5">
        <f>J15</f>
        <v>385700</v>
      </c>
      <c r="C35" s="55">
        <f>K15</f>
        <v>0.04119032235672293</v>
      </c>
    </row>
    <row r="36" spans="1:3" ht="15">
      <c r="A36" t="str">
        <f>A11</f>
        <v>Naturwissenschaftliches Museum</v>
      </c>
      <c r="B36" s="5">
        <f>J11</f>
        <v>304700</v>
      </c>
      <c r="C36" s="55">
        <f>K11</f>
        <v>0.03254003428077126</v>
      </c>
    </row>
    <row r="37" spans="1:3" ht="15">
      <c r="A37" t="s">
        <v>143</v>
      </c>
      <c r="B37" s="5">
        <f>J24-SUM(B28:B36)</f>
        <v>803350</v>
      </c>
      <c r="C37" s="55">
        <f>B37/J24</f>
        <v>0.08579270278784902</v>
      </c>
    </row>
  </sheetData>
  <sheetProtection/>
  <mergeCells count="1">
    <mergeCell ref="B2:F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11.421875" defaultRowHeight="15"/>
  <cols>
    <col min="2" max="2" width="56.8515625" style="0" bestFit="1" customWidth="1"/>
    <col min="3" max="3" width="3.57421875" style="0" customWidth="1"/>
    <col min="4" max="4" width="15.421875" style="10" bestFit="1" customWidth="1"/>
    <col min="5" max="5" width="10.421875" style="10" bestFit="1" customWidth="1"/>
    <col min="6" max="6" width="12.00390625" style="10" bestFit="1" customWidth="1"/>
    <col min="7" max="7" width="15.421875" style="10" bestFit="1" customWidth="1"/>
    <col min="8" max="8" width="12.00390625" style="0" bestFit="1" customWidth="1"/>
  </cols>
  <sheetData>
    <row r="1" ht="15">
      <c r="A1" s="1" t="s">
        <v>113</v>
      </c>
    </row>
    <row r="3" ht="15">
      <c r="A3" s="1" t="s">
        <v>97</v>
      </c>
    </row>
    <row r="4" spans="1:8" s="3" customFormat="1" ht="15">
      <c r="A4" s="3" t="s">
        <v>1</v>
      </c>
      <c r="B4" s="3" t="s">
        <v>3</v>
      </c>
      <c r="D4" s="4" t="s">
        <v>144</v>
      </c>
      <c r="E4" s="4" t="s">
        <v>4</v>
      </c>
      <c r="F4" s="4" t="s">
        <v>5</v>
      </c>
      <c r="G4" s="4" t="s">
        <v>6</v>
      </c>
      <c r="H4" s="3" t="s">
        <v>44</v>
      </c>
    </row>
    <row r="6" ht="15">
      <c r="A6" s="1" t="s">
        <v>7</v>
      </c>
    </row>
    <row r="7" spans="2:8" ht="17.25">
      <c r="B7" s="3" t="s">
        <v>14</v>
      </c>
      <c r="C7" s="3"/>
      <c r="D7" s="4"/>
      <c r="E7" s="4"/>
      <c r="F7" s="4"/>
      <c r="G7" s="4"/>
      <c r="H7" s="8">
        <f>SUM(D7:G7)</f>
        <v>0</v>
      </c>
    </row>
    <row r="10" spans="1:8" s="10" customFormat="1" ht="15">
      <c r="A10" s="1" t="s">
        <v>15</v>
      </c>
      <c r="B10"/>
      <c r="C10"/>
      <c r="H10"/>
    </row>
    <row r="11" spans="1:4" ht="15">
      <c r="A11">
        <v>70100</v>
      </c>
      <c r="B11" t="s">
        <v>117</v>
      </c>
      <c r="D11" s="10">
        <v>36900</v>
      </c>
    </row>
    <row r="12" spans="1:4" ht="15">
      <c r="A12">
        <v>70300</v>
      </c>
      <c r="B12" t="s">
        <v>118</v>
      </c>
      <c r="D12" s="10">
        <v>5000</v>
      </c>
    </row>
    <row r="13" spans="1:4" ht="15">
      <c r="A13">
        <v>70400</v>
      </c>
      <c r="B13" t="s">
        <v>119</v>
      </c>
      <c r="D13" s="10">
        <v>1600</v>
      </c>
    </row>
    <row r="14" spans="1:4" ht="15">
      <c r="A14">
        <v>70600</v>
      </c>
      <c r="B14" t="s">
        <v>120</v>
      </c>
      <c r="D14" s="10">
        <v>65000</v>
      </c>
    </row>
    <row r="15" spans="1:4" ht="15">
      <c r="A15">
        <v>70710</v>
      </c>
      <c r="B15" t="s">
        <v>121</v>
      </c>
      <c r="D15" s="10">
        <v>1200</v>
      </c>
    </row>
    <row r="16" spans="1:4" ht="15">
      <c r="A16">
        <v>70740</v>
      </c>
      <c r="B16" t="s">
        <v>122</v>
      </c>
      <c r="D16" s="10">
        <v>4900</v>
      </c>
    </row>
    <row r="17" spans="1:4" ht="15">
      <c r="A17">
        <v>70750</v>
      </c>
      <c r="B17" t="s">
        <v>123</v>
      </c>
      <c r="D17" s="10">
        <v>50000</v>
      </c>
    </row>
    <row r="18" spans="1:4" ht="15">
      <c r="A18">
        <v>70760</v>
      </c>
      <c r="B18" t="s">
        <v>124</v>
      </c>
      <c r="D18" s="10">
        <v>65000</v>
      </c>
    </row>
    <row r="19" spans="1:4" ht="15">
      <c r="A19">
        <v>70770</v>
      </c>
      <c r="B19" t="s">
        <v>125</v>
      </c>
      <c r="D19" s="10">
        <v>6600</v>
      </c>
    </row>
    <row r="20" spans="1:4" ht="15">
      <c r="A20">
        <v>70780</v>
      </c>
      <c r="B20" t="s">
        <v>126</v>
      </c>
      <c r="D20" s="10">
        <v>5500</v>
      </c>
    </row>
    <row r="21" spans="1:4" ht="15">
      <c r="A21">
        <v>70790</v>
      </c>
      <c r="B21" t="s">
        <v>127</v>
      </c>
      <c r="D21" s="10">
        <v>2400</v>
      </c>
    </row>
    <row r="22" spans="1:4" ht="15">
      <c r="A22">
        <v>70800</v>
      </c>
      <c r="B22" t="s">
        <v>128</v>
      </c>
      <c r="D22" s="10">
        <v>20700</v>
      </c>
    </row>
    <row r="23" spans="1:4" ht="15">
      <c r="A23">
        <v>70820</v>
      </c>
      <c r="B23" t="s">
        <v>129</v>
      </c>
      <c r="D23" s="10">
        <v>26900</v>
      </c>
    </row>
    <row r="24" spans="1:4" ht="15">
      <c r="A24">
        <v>70830</v>
      </c>
      <c r="B24" t="s">
        <v>130</v>
      </c>
      <c r="D24" s="10">
        <v>50000</v>
      </c>
    </row>
    <row r="25" spans="1:4" ht="15">
      <c r="A25">
        <v>70840</v>
      </c>
      <c r="B25" t="s">
        <v>131</v>
      </c>
      <c r="D25" s="10">
        <v>5000</v>
      </c>
    </row>
    <row r="26" spans="1:4" ht="15">
      <c r="A26">
        <v>71700</v>
      </c>
      <c r="B26" t="s">
        <v>132</v>
      </c>
      <c r="D26" s="10">
        <v>90300</v>
      </c>
    </row>
    <row r="27" spans="1:4" ht="15">
      <c r="A27">
        <v>71710</v>
      </c>
      <c r="B27" t="s">
        <v>133</v>
      </c>
      <c r="D27" s="10">
        <v>191450</v>
      </c>
    </row>
    <row r="28" spans="1:4" ht="15">
      <c r="A28">
        <v>71720</v>
      </c>
      <c r="B28" t="s">
        <v>134</v>
      </c>
      <c r="D28" s="10">
        <v>13800</v>
      </c>
    </row>
    <row r="29" spans="1:4" ht="15">
      <c r="A29">
        <v>71740</v>
      </c>
      <c r="B29" t="s">
        <v>135</v>
      </c>
      <c r="D29" s="10">
        <v>25000</v>
      </c>
    </row>
    <row r="30" spans="1:4" ht="15">
      <c r="A30">
        <v>71830</v>
      </c>
      <c r="B30" t="s">
        <v>136</v>
      </c>
      <c r="D30" s="10">
        <v>6000</v>
      </c>
    </row>
    <row r="32" ht="15">
      <c r="A32" t="s">
        <v>137</v>
      </c>
    </row>
    <row r="33" spans="1:4" ht="15">
      <c r="A33">
        <v>71800</v>
      </c>
      <c r="B33" t="s">
        <v>138</v>
      </c>
      <c r="D33" s="10">
        <v>130100</v>
      </c>
    </row>
    <row r="36" spans="2:8" s="3" customFormat="1" ht="15">
      <c r="B36" s="3" t="s">
        <v>43</v>
      </c>
      <c r="D36" s="4">
        <f>SUM(D11:D35)</f>
        <v>803350</v>
      </c>
      <c r="E36" s="4">
        <f>SUM(E11:E35)</f>
        <v>0</v>
      </c>
      <c r="F36" s="4">
        <f>SUM(F11:F35)</f>
        <v>0</v>
      </c>
      <c r="G36" s="4">
        <f>SUM(G11:G35)</f>
        <v>0</v>
      </c>
      <c r="H36" s="6">
        <f>SUM(D36:G36)</f>
        <v>803350</v>
      </c>
    </row>
    <row r="37" spans="2:8" ht="15">
      <c r="B37" t="s">
        <v>45</v>
      </c>
      <c r="D37" s="11">
        <f>D36/$H$36</f>
        <v>1</v>
      </c>
      <c r="E37" s="11">
        <f>E36/$H$36</f>
        <v>0</v>
      </c>
      <c r="F37" s="11">
        <f>F36/$H$36</f>
        <v>0</v>
      </c>
      <c r="G37" s="11">
        <f>G36/$H$36</f>
        <v>0</v>
      </c>
      <c r="H37" s="11">
        <f>H36/$H$36</f>
        <v>1</v>
      </c>
    </row>
    <row r="40" spans="2:8" ht="17.25">
      <c r="B40" s="3" t="s">
        <v>54</v>
      </c>
      <c r="D40" s="9"/>
      <c r="E40" s="9"/>
      <c r="F40" s="9"/>
      <c r="G40" s="9"/>
      <c r="H40" s="9">
        <f>H36-H7</f>
        <v>803350</v>
      </c>
    </row>
    <row r="41" spans="4:8" ht="15">
      <c r="D41" s="11"/>
      <c r="E41" s="11"/>
      <c r="F41" s="11"/>
      <c r="G41" s="11"/>
      <c r="H41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5" sqref="E5"/>
    </sheetView>
  </sheetViews>
  <sheetFormatPr defaultColWidth="11.421875" defaultRowHeight="15"/>
  <cols>
    <col min="3" max="3" width="56.8515625" style="0" bestFit="1" customWidth="1"/>
    <col min="4" max="4" width="3.57421875" style="0" customWidth="1"/>
    <col min="5" max="5" width="15.421875" style="10" bestFit="1" customWidth="1"/>
    <col min="6" max="6" width="10.421875" style="10" bestFit="1" customWidth="1"/>
    <col min="7" max="7" width="12.00390625" style="10" bestFit="1" customWidth="1"/>
    <col min="8" max="8" width="15.421875" style="10" bestFit="1" customWidth="1"/>
    <col min="9" max="9" width="12.00390625" style="0" bestFit="1" customWidth="1"/>
  </cols>
  <sheetData>
    <row r="1" spans="1:2" ht="15">
      <c r="A1" s="1" t="s">
        <v>106</v>
      </c>
      <c r="B1" s="1"/>
    </row>
    <row r="3" spans="1:2" ht="15">
      <c r="A3" s="1"/>
      <c r="B3" s="1"/>
    </row>
    <row r="4" spans="1:9" s="3" customFormat="1" ht="15">
      <c r="A4" s="3" t="s">
        <v>107</v>
      </c>
      <c r="B4" s="3" t="s">
        <v>1</v>
      </c>
      <c r="C4" s="3" t="s">
        <v>3</v>
      </c>
      <c r="E4" s="4" t="s">
        <v>144</v>
      </c>
      <c r="F4" s="4" t="s">
        <v>4</v>
      </c>
      <c r="G4" s="4" t="s">
        <v>5</v>
      </c>
      <c r="H4" s="4" t="s">
        <v>6</v>
      </c>
      <c r="I4" s="3" t="s">
        <v>44</v>
      </c>
    </row>
    <row r="6" spans="1:2" ht="15">
      <c r="A6" s="1" t="s">
        <v>7</v>
      </c>
      <c r="B6" s="1"/>
    </row>
    <row r="9" spans="3:9" ht="17.25">
      <c r="C9" s="3" t="s">
        <v>14</v>
      </c>
      <c r="D9" s="3"/>
      <c r="E9" s="4"/>
      <c r="F9" s="4"/>
      <c r="G9" s="4"/>
      <c r="H9" s="4"/>
      <c r="I9" s="8">
        <f>SUM(E9:H9)</f>
        <v>0</v>
      </c>
    </row>
    <row r="12" spans="1:9" s="10" customFormat="1" ht="15">
      <c r="A12" s="1" t="s">
        <v>15</v>
      </c>
      <c r="B12" s="1"/>
      <c r="C12"/>
      <c r="D12"/>
      <c r="I12"/>
    </row>
    <row r="13" spans="1:7" ht="15">
      <c r="A13">
        <v>31200</v>
      </c>
      <c r="B13">
        <v>53900</v>
      </c>
      <c r="C13" t="s">
        <v>108</v>
      </c>
      <c r="G13" s="10">
        <v>20400</v>
      </c>
    </row>
    <row r="14" spans="2:7" ht="15">
      <c r="B14">
        <v>53920</v>
      </c>
      <c r="C14" t="s">
        <v>108</v>
      </c>
      <c r="G14" s="10">
        <v>3600</v>
      </c>
    </row>
    <row r="16" spans="1:7" ht="15">
      <c r="A16">
        <v>33200</v>
      </c>
      <c r="B16">
        <v>53900</v>
      </c>
      <c r="C16" t="s">
        <v>109</v>
      </c>
      <c r="G16" s="10">
        <v>100100</v>
      </c>
    </row>
    <row r="18" spans="1:7" ht="15">
      <c r="A18">
        <v>35500</v>
      </c>
      <c r="B18">
        <v>53900</v>
      </c>
      <c r="C18" t="s">
        <v>110</v>
      </c>
      <c r="G18" s="10">
        <v>262400</v>
      </c>
    </row>
    <row r="19" spans="2:7" ht="15">
      <c r="B19">
        <v>53920</v>
      </c>
      <c r="C19" t="s">
        <v>111</v>
      </c>
      <c r="G19" s="10">
        <v>8900</v>
      </c>
    </row>
    <row r="21" spans="3:9" s="3" customFormat="1" ht="15">
      <c r="C21" s="3" t="s">
        <v>43</v>
      </c>
      <c r="E21" s="4">
        <f>SUM(E13:E20)</f>
        <v>0</v>
      </c>
      <c r="F21" s="4">
        <f>SUM(F13:F20)</f>
        <v>0</v>
      </c>
      <c r="G21" s="4">
        <f>SUM(G13:G20)</f>
        <v>395400</v>
      </c>
      <c r="H21" s="4">
        <f>SUM(H13:H20)</f>
        <v>0</v>
      </c>
      <c r="I21" s="6">
        <f>SUM(E21:H21)</f>
        <v>395400</v>
      </c>
    </row>
    <row r="22" spans="3:9" ht="15">
      <c r="C22" t="s">
        <v>45</v>
      </c>
      <c r="E22" s="11">
        <f>E21/$I$21</f>
        <v>0</v>
      </c>
      <c r="F22" s="11">
        <f>F21/$I$21</f>
        <v>0</v>
      </c>
      <c r="G22" s="11">
        <f>G21/$I$21</f>
        <v>1</v>
      </c>
      <c r="H22" s="11">
        <f>H21/$I$21</f>
        <v>0</v>
      </c>
      <c r="I22" s="11">
        <f>I21/$I$21</f>
        <v>1</v>
      </c>
    </row>
    <row r="25" spans="3:9" ht="17.25">
      <c r="C25" s="3" t="s">
        <v>54</v>
      </c>
      <c r="E25" s="9"/>
      <c r="F25" s="9"/>
      <c r="G25" s="9"/>
      <c r="H25" s="9"/>
      <c r="I25" s="9">
        <f>I21-I9</f>
        <v>395400</v>
      </c>
    </row>
    <row r="26" spans="5:9" ht="15">
      <c r="E26" s="11"/>
      <c r="F26" s="11"/>
      <c r="G26" s="11"/>
      <c r="H26" s="11"/>
      <c r="I26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11.421875" defaultRowHeight="15"/>
  <cols>
    <col min="2" max="2" width="40.00390625" style="0" bestFit="1" customWidth="1"/>
    <col min="3" max="3" width="3.57421875" style="0" customWidth="1"/>
    <col min="4" max="4" width="15.421875" style="2" bestFit="1" customWidth="1"/>
    <col min="5" max="5" width="10.421875" style="2" bestFit="1" customWidth="1"/>
    <col min="6" max="6" width="12.00390625" style="2" bestFit="1" customWidth="1"/>
    <col min="7" max="7" width="15.421875" style="2" bestFit="1" customWidth="1"/>
    <col min="8" max="8" width="12.00390625" style="0" bestFit="1" customWidth="1"/>
  </cols>
  <sheetData>
    <row r="1" ht="15">
      <c r="A1" s="1" t="s">
        <v>0</v>
      </c>
    </row>
    <row r="3" ht="15">
      <c r="A3" s="1" t="s">
        <v>2</v>
      </c>
    </row>
    <row r="4" spans="1:8" s="3" customFormat="1" ht="15">
      <c r="A4" s="3" t="s">
        <v>1</v>
      </c>
      <c r="B4" s="3" t="s">
        <v>3</v>
      </c>
      <c r="D4" s="4" t="s">
        <v>144</v>
      </c>
      <c r="E4" s="4" t="s">
        <v>4</v>
      </c>
      <c r="F4" s="4" t="s">
        <v>5</v>
      </c>
      <c r="G4" s="4" t="s">
        <v>6</v>
      </c>
      <c r="H4" s="3" t="s">
        <v>44</v>
      </c>
    </row>
    <row r="6" ht="15">
      <c r="A6" s="1" t="s">
        <v>7</v>
      </c>
    </row>
    <row r="7" spans="1:4" ht="15">
      <c r="A7">
        <v>11000</v>
      </c>
      <c r="B7" t="s">
        <v>8</v>
      </c>
      <c r="D7" s="2">
        <v>124000</v>
      </c>
    </row>
    <row r="8" spans="1:4" ht="15">
      <c r="A8">
        <v>11100</v>
      </c>
      <c r="B8" t="s">
        <v>9</v>
      </c>
      <c r="D8" s="2">
        <v>700</v>
      </c>
    </row>
    <row r="9" spans="1:4" ht="15">
      <c r="A9">
        <v>11200</v>
      </c>
      <c r="B9" t="s">
        <v>10</v>
      </c>
      <c r="D9" s="2">
        <v>2000</v>
      </c>
    </row>
    <row r="10" spans="1:4" ht="15">
      <c r="A10">
        <v>13000</v>
      </c>
      <c r="B10" t="s">
        <v>11</v>
      </c>
      <c r="D10" s="2">
        <v>4000</v>
      </c>
    </row>
    <row r="11" spans="1:7" ht="15">
      <c r="A11">
        <v>14000</v>
      </c>
      <c r="B11" t="s">
        <v>106</v>
      </c>
      <c r="D11" s="10">
        <v>100</v>
      </c>
      <c r="E11" s="10"/>
      <c r="F11" s="10"/>
      <c r="G11" s="10"/>
    </row>
    <row r="12" spans="1:4" ht="15">
      <c r="A12">
        <v>15100</v>
      </c>
      <c r="B12" t="s">
        <v>12</v>
      </c>
      <c r="D12" s="2">
        <v>15000</v>
      </c>
    </row>
    <row r="13" spans="1:4" ht="15">
      <c r="A13">
        <v>17110</v>
      </c>
      <c r="B13" t="s">
        <v>13</v>
      </c>
      <c r="D13" s="2">
        <v>47100</v>
      </c>
    </row>
    <row r="14" spans="1:7" ht="15">
      <c r="A14">
        <v>17800</v>
      </c>
      <c r="B14" t="s">
        <v>52</v>
      </c>
      <c r="D14" s="10">
        <v>100</v>
      </c>
      <c r="E14" s="10"/>
      <c r="F14" s="10"/>
      <c r="G14" s="10"/>
    </row>
    <row r="16" spans="2:8" ht="15">
      <c r="B16" s="3" t="s">
        <v>14</v>
      </c>
      <c r="C16" s="3"/>
      <c r="D16" s="4">
        <f>SUM(D7:D15)</f>
        <v>193000</v>
      </c>
      <c r="E16" s="4"/>
      <c r="F16" s="4"/>
      <c r="G16" s="4"/>
      <c r="H16" s="5">
        <f>SUM(D16:G16)</f>
        <v>193000</v>
      </c>
    </row>
    <row r="19" ht="15">
      <c r="A19" s="1" t="s">
        <v>15</v>
      </c>
    </row>
    <row r="20" spans="1:5" ht="15">
      <c r="A20">
        <v>41400</v>
      </c>
      <c r="B20" t="s">
        <v>17</v>
      </c>
      <c r="E20" s="2">
        <v>653000</v>
      </c>
    </row>
    <row r="21" spans="1:5" ht="15">
      <c r="A21">
        <v>43400</v>
      </c>
      <c r="B21" t="s">
        <v>18</v>
      </c>
      <c r="E21" s="2">
        <v>59000</v>
      </c>
    </row>
    <row r="22" spans="1:5" ht="15">
      <c r="A22">
        <v>44400</v>
      </c>
      <c r="B22" t="s">
        <v>19</v>
      </c>
      <c r="E22" s="2">
        <v>143000</v>
      </c>
    </row>
    <row r="23" spans="1:6" ht="15">
      <c r="A23">
        <v>53900</v>
      </c>
      <c r="B23" t="s">
        <v>20</v>
      </c>
      <c r="F23" s="2">
        <v>64100</v>
      </c>
    </row>
    <row r="24" spans="1:6" ht="15">
      <c r="A24">
        <v>53920</v>
      </c>
      <c r="B24" t="s">
        <v>21</v>
      </c>
      <c r="F24" s="2">
        <v>111700</v>
      </c>
    </row>
    <row r="25" spans="1:6" ht="15">
      <c r="A25">
        <v>54000</v>
      </c>
      <c r="B25" t="s">
        <v>22</v>
      </c>
      <c r="F25" s="2">
        <v>2500</v>
      </c>
    </row>
    <row r="26" spans="1:4" ht="15">
      <c r="A26">
        <v>54010</v>
      </c>
      <c r="B26" t="s">
        <v>23</v>
      </c>
      <c r="D26" s="2">
        <v>10000</v>
      </c>
    </row>
    <row r="27" spans="1:4" ht="15">
      <c r="A27">
        <v>55000</v>
      </c>
      <c r="B27" t="s">
        <v>24</v>
      </c>
      <c r="D27" s="2">
        <v>16400</v>
      </c>
    </row>
    <row r="28" spans="1:4" ht="15">
      <c r="A28">
        <v>57000</v>
      </c>
      <c r="B28" t="s">
        <v>25</v>
      </c>
      <c r="D28" s="2">
        <v>4000</v>
      </c>
    </row>
    <row r="29" spans="1:4" ht="15">
      <c r="A29">
        <v>58000</v>
      </c>
      <c r="B29" t="s">
        <v>26</v>
      </c>
      <c r="D29" s="2">
        <v>9500</v>
      </c>
    </row>
    <row r="30" spans="1:4" ht="15">
      <c r="A30">
        <v>58100</v>
      </c>
      <c r="B30" t="s">
        <v>27</v>
      </c>
      <c r="D30" s="2">
        <v>7000</v>
      </c>
    </row>
    <row r="31" spans="1:7" ht="15">
      <c r="A31">
        <v>58200</v>
      </c>
      <c r="B31" t="s">
        <v>63</v>
      </c>
      <c r="D31" s="10">
        <v>100</v>
      </c>
      <c r="E31" s="10"/>
      <c r="F31" s="10"/>
      <c r="G31" s="10"/>
    </row>
    <row r="32" spans="1:4" ht="15">
      <c r="A32">
        <v>58300</v>
      </c>
      <c r="B32" t="s">
        <v>28</v>
      </c>
      <c r="D32" s="2">
        <v>800</v>
      </c>
    </row>
    <row r="33" spans="1:7" ht="15">
      <c r="A33">
        <v>59900</v>
      </c>
      <c r="B33" t="s">
        <v>29</v>
      </c>
      <c r="G33" s="2">
        <v>3400</v>
      </c>
    </row>
    <row r="34" spans="1:4" ht="15">
      <c r="A34">
        <v>63000</v>
      </c>
      <c r="B34" t="s">
        <v>30</v>
      </c>
      <c r="D34" s="2">
        <v>1200</v>
      </c>
    </row>
    <row r="35" spans="1:4" ht="15">
      <c r="A35">
        <v>65000</v>
      </c>
      <c r="B35" t="s">
        <v>31</v>
      </c>
      <c r="D35" s="2">
        <v>10000</v>
      </c>
    </row>
    <row r="36" spans="1:4" ht="15">
      <c r="A36">
        <v>65100</v>
      </c>
      <c r="B36" t="s">
        <v>32</v>
      </c>
      <c r="D36" s="2">
        <v>3200</v>
      </c>
    </row>
    <row r="37" spans="1:4" ht="15">
      <c r="A37">
        <v>65110</v>
      </c>
      <c r="B37" t="s">
        <v>33</v>
      </c>
      <c r="D37" s="2">
        <v>139400</v>
      </c>
    </row>
    <row r="38" spans="1:4" ht="15">
      <c r="A38">
        <v>65200</v>
      </c>
      <c r="B38" t="s">
        <v>34</v>
      </c>
      <c r="D38" s="2">
        <v>15400</v>
      </c>
    </row>
    <row r="39" spans="1:4" ht="15">
      <c r="A39">
        <v>65300</v>
      </c>
      <c r="B39" t="s">
        <v>35</v>
      </c>
      <c r="D39" s="2">
        <v>15000</v>
      </c>
    </row>
    <row r="40" spans="1:4" ht="15">
      <c r="A40">
        <v>65400</v>
      </c>
      <c r="B40" t="s">
        <v>36</v>
      </c>
      <c r="D40" s="2">
        <v>2500</v>
      </c>
    </row>
    <row r="41" spans="1:4" ht="15">
      <c r="A41">
        <v>66100</v>
      </c>
      <c r="B41" t="s">
        <v>37</v>
      </c>
      <c r="D41" s="2">
        <v>600</v>
      </c>
    </row>
    <row r="42" spans="1:4" ht="15">
      <c r="A42">
        <v>67904</v>
      </c>
      <c r="B42" t="s">
        <v>38</v>
      </c>
      <c r="D42" s="2">
        <v>100</v>
      </c>
    </row>
    <row r="43" spans="1:7" ht="15">
      <c r="A43">
        <v>67980</v>
      </c>
      <c r="B43" t="s">
        <v>39</v>
      </c>
      <c r="G43" s="2">
        <v>46100</v>
      </c>
    </row>
    <row r="44" spans="1:7" ht="15">
      <c r="A44">
        <v>67981</v>
      </c>
      <c r="B44" t="s">
        <v>40</v>
      </c>
      <c r="G44" s="2">
        <v>247000</v>
      </c>
    </row>
    <row r="45" spans="1:7" ht="15">
      <c r="A45">
        <v>68010</v>
      </c>
      <c r="B45" t="s">
        <v>41</v>
      </c>
      <c r="G45" s="2">
        <v>20200</v>
      </c>
    </row>
    <row r="46" spans="1:7" ht="15">
      <c r="A46">
        <v>68510</v>
      </c>
      <c r="B46" t="s">
        <v>42</v>
      </c>
      <c r="G46" s="2">
        <v>25100</v>
      </c>
    </row>
    <row r="48" spans="2:8" s="3" customFormat="1" ht="15">
      <c r="B48" s="3" t="s">
        <v>43</v>
      </c>
      <c r="D48" s="4">
        <f>SUM(D20:D47)</f>
        <v>235200</v>
      </c>
      <c r="E48" s="4">
        <f>SUM(E20:E47)</f>
        <v>855000</v>
      </c>
      <c r="F48" s="4">
        <f>SUM(F20:F47)</f>
        <v>178300</v>
      </c>
      <c r="G48" s="4">
        <f>SUM(G20:G47)</f>
        <v>341800</v>
      </c>
      <c r="H48" s="6">
        <f>SUM(D48:G48)</f>
        <v>1610300</v>
      </c>
    </row>
    <row r="49" spans="2:8" ht="15">
      <c r="B49" t="s">
        <v>45</v>
      </c>
      <c r="D49" s="7">
        <f>D48/$H$48</f>
        <v>0.14605974042103956</v>
      </c>
      <c r="E49" s="7">
        <f>E48/$H$48</f>
        <v>0.5309569645407688</v>
      </c>
      <c r="F49" s="7">
        <f>F48/$H$48</f>
        <v>0.11072470968142582</v>
      </c>
      <c r="G49" s="7">
        <f>G48/$H$48</f>
        <v>0.2122585853567658</v>
      </c>
      <c r="H49" s="7">
        <f>H48/$H$48</f>
        <v>1</v>
      </c>
    </row>
    <row r="50" spans="4:8" ht="15">
      <c r="D50" s="7"/>
      <c r="E50" s="7"/>
      <c r="F50" s="7"/>
      <c r="G50" s="7"/>
      <c r="H50" s="7"/>
    </row>
    <row r="51" spans="4:8" ht="15">
      <c r="D51" s="7"/>
      <c r="E51" s="7"/>
      <c r="F51" s="7"/>
      <c r="G51" s="7"/>
      <c r="H51" s="7"/>
    </row>
    <row r="52" spans="2:8" ht="15">
      <c r="B52" s="3" t="s">
        <v>54</v>
      </c>
      <c r="C52" s="3"/>
      <c r="D52" s="4"/>
      <c r="E52" s="4"/>
      <c r="F52" s="4"/>
      <c r="G52" s="4"/>
      <c r="H52" s="6">
        <f>H48-H16</f>
        <v>1417300</v>
      </c>
    </row>
    <row r="53" spans="4:8" ht="15">
      <c r="D53" s="7"/>
      <c r="E53" s="7"/>
      <c r="F53" s="7"/>
      <c r="G53" s="7"/>
      <c r="H53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11.421875" defaultRowHeight="15"/>
  <cols>
    <col min="2" max="2" width="52.28125" style="0" bestFit="1" customWidth="1"/>
    <col min="3" max="3" width="3.57421875" style="0" customWidth="1"/>
    <col min="4" max="4" width="15.421875" style="2" bestFit="1" customWidth="1"/>
    <col min="5" max="5" width="10.421875" style="2" bestFit="1" customWidth="1"/>
    <col min="6" max="6" width="12.00390625" style="2" bestFit="1" customWidth="1"/>
    <col min="7" max="7" width="15.421875" style="2" bestFit="1" customWidth="1"/>
    <col min="8" max="8" width="12.00390625" style="0" bestFit="1" customWidth="1"/>
  </cols>
  <sheetData>
    <row r="1" ht="15">
      <c r="A1" s="1" t="s">
        <v>47</v>
      </c>
    </row>
    <row r="3" ht="15">
      <c r="A3" s="1" t="s">
        <v>46</v>
      </c>
    </row>
    <row r="4" spans="1:8" s="3" customFormat="1" ht="15">
      <c r="A4" s="3" t="s">
        <v>1</v>
      </c>
      <c r="B4" s="3" t="s">
        <v>3</v>
      </c>
      <c r="D4" s="4" t="s">
        <v>144</v>
      </c>
      <c r="E4" s="4" t="s">
        <v>4</v>
      </c>
      <c r="F4" s="4" t="s">
        <v>5</v>
      </c>
      <c r="G4" s="4" t="s">
        <v>6</v>
      </c>
      <c r="H4" s="3" t="s">
        <v>44</v>
      </c>
    </row>
    <row r="6" ht="15">
      <c r="A6" s="1" t="s">
        <v>7</v>
      </c>
    </row>
    <row r="7" spans="1:4" ht="15">
      <c r="A7">
        <v>11000</v>
      </c>
      <c r="B7" t="s">
        <v>8</v>
      </c>
      <c r="D7" s="2">
        <v>55000</v>
      </c>
    </row>
    <row r="8" spans="1:4" ht="15">
      <c r="A8">
        <v>13000</v>
      </c>
      <c r="B8" t="s">
        <v>48</v>
      </c>
      <c r="D8" s="2">
        <v>7000</v>
      </c>
    </row>
    <row r="9" spans="1:4" ht="15">
      <c r="A9">
        <v>15000</v>
      </c>
      <c r="B9" t="s">
        <v>49</v>
      </c>
      <c r="D9" s="2">
        <v>1300</v>
      </c>
    </row>
    <row r="10" spans="1:4" ht="15">
      <c r="A10">
        <v>16599</v>
      </c>
      <c r="B10" t="s">
        <v>50</v>
      </c>
      <c r="D10" s="2">
        <v>72800</v>
      </c>
    </row>
    <row r="11" spans="1:4" ht="15">
      <c r="A11">
        <v>17100</v>
      </c>
      <c r="B11" t="s">
        <v>51</v>
      </c>
      <c r="D11" s="2">
        <v>100</v>
      </c>
    </row>
    <row r="12" spans="1:4" ht="15">
      <c r="A12">
        <v>17800</v>
      </c>
      <c r="B12" t="s">
        <v>52</v>
      </c>
      <c r="D12" s="2">
        <v>10000</v>
      </c>
    </row>
    <row r="13" spans="1:4" ht="15">
      <c r="A13">
        <v>17810</v>
      </c>
      <c r="B13" t="s">
        <v>53</v>
      </c>
      <c r="D13" s="2">
        <v>4800</v>
      </c>
    </row>
    <row r="15" spans="2:8" ht="17.25">
      <c r="B15" s="3" t="s">
        <v>14</v>
      </c>
      <c r="C15" s="3"/>
      <c r="D15" s="4">
        <f>SUM(D7:D14)</f>
        <v>151000</v>
      </c>
      <c r="E15" s="4"/>
      <c r="F15" s="4"/>
      <c r="G15" s="4"/>
      <c r="H15" s="8">
        <f>SUM(D15:G15)</f>
        <v>151000</v>
      </c>
    </row>
    <row r="18" ht="15">
      <c r="A18" s="1" t="s">
        <v>15</v>
      </c>
    </row>
    <row r="19" spans="1:5" ht="15">
      <c r="A19">
        <v>41000</v>
      </c>
      <c r="B19" t="s">
        <v>16</v>
      </c>
      <c r="E19" s="2">
        <v>14000</v>
      </c>
    </row>
    <row r="20" spans="1:5" ht="15">
      <c r="A20">
        <v>41400</v>
      </c>
      <c r="B20" t="s">
        <v>17</v>
      </c>
      <c r="E20" s="2">
        <v>408000</v>
      </c>
    </row>
    <row r="21" spans="1:5" ht="15">
      <c r="A21">
        <v>42000</v>
      </c>
      <c r="B21" t="s">
        <v>55</v>
      </c>
      <c r="E21" s="2">
        <v>1000</v>
      </c>
    </row>
    <row r="22" spans="1:5" ht="15">
      <c r="A22">
        <v>43000</v>
      </c>
      <c r="B22" t="s">
        <v>56</v>
      </c>
      <c r="E22" s="2">
        <v>9000</v>
      </c>
    </row>
    <row r="23" spans="1:5" ht="15">
      <c r="A23">
        <v>43400</v>
      </c>
      <c r="B23" t="s">
        <v>18</v>
      </c>
      <c r="E23" s="2">
        <v>36000</v>
      </c>
    </row>
    <row r="24" spans="1:5" ht="15">
      <c r="A24">
        <v>44400</v>
      </c>
      <c r="B24" t="s">
        <v>19</v>
      </c>
      <c r="E24" s="2">
        <v>86000</v>
      </c>
    </row>
    <row r="25" spans="1:5" ht="15">
      <c r="A25">
        <v>45000</v>
      </c>
      <c r="B25" t="s">
        <v>57</v>
      </c>
      <c r="E25" s="2">
        <v>2000</v>
      </c>
    </row>
    <row r="26" spans="1:5" ht="15">
      <c r="A26">
        <v>52000</v>
      </c>
      <c r="B26" t="s">
        <v>58</v>
      </c>
      <c r="E26" s="2">
        <v>4500</v>
      </c>
    </row>
    <row r="27" spans="1:6" ht="15">
      <c r="A27">
        <v>53900</v>
      </c>
      <c r="B27" t="s">
        <v>20</v>
      </c>
      <c r="F27" s="2">
        <v>543900</v>
      </c>
    </row>
    <row r="28" spans="1:6" ht="15">
      <c r="A28">
        <v>53920</v>
      </c>
      <c r="B28" t="s">
        <v>21</v>
      </c>
      <c r="F28" s="2">
        <v>284400</v>
      </c>
    </row>
    <row r="29" spans="1:6" ht="15">
      <c r="A29">
        <v>54000</v>
      </c>
      <c r="B29" t="s">
        <v>59</v>
      </c>
      <c r="F29" s="2">
        <v>1100</v>
      </c>
    </row>
    <row r="30" spans="1:7" ht="15">
      <c r="A30">
        <v>54030</v>
      </c>
      <c r="B30" t="s">
        <v>78</v>
      </c>
      <c r="D30" s="10">
        <v>20100</v>
      </c>
      <c r="E30" s="10"/>
      <c r="F30" s="10"/>
      <c r="G30" s="10"/>
    </row>
    <row r="31" spans="1:4" ht="15">
      <c r="A31">
        <v>56000</v>
      </c>
      <c r="B31" t="s">
        <v>60</v>
      </c>
      <c r="D31" s="2">
        <v>300</v>
      </c>
    </row>
    <row r="32" spans="1:4" ht="15">
      <c r="A32">
        <v>57000</v>
      </c>
      <c r="B32" t="s">
        <v>61</v>
      </c>
      <c r="D32" s="2">
        <v>7000</v>
      </c>
    </row>
    <row r="33" spans="1:4" ht="15">
      <c r="A33">
        <v>58000</v>
      </c>
      <c r="B33" t="s">
        <v>62</v>
      </c>
      <c r="D33" s="2">
        <v>32700</v>
      </c>
    </row>
    <row r="34" spans="1:4" ht="15">
      <c r="A34">
        <v>58200</v>
      </c>
      <c r="B34" t="s">
        <v>63</v>
      </c>
      <c r="D34" s="2">
        <v>10000</v>
      </c>
    </row>
    <row r="35" spans="1:7" ht="15">
      <c r="A35">
        <v>59900</v>
      </c>
      <c r="B35" t="s">
        <v>64</v>
      </c>
      <c r="G35" s="2">
        <v>3600</v>
      </c>
    </row>
    <row r="36" spans="1:4" ht="15">
      <c r="A36">
        <v>63000</v>
      </c>
      <c r="B36" t="s">
        <v>65</v>
      </c>
      <c r="D36" s="2">
        <v>49500</v>
      </c>
    </row>
    <row r="37" spans="1:4" ht="15">
      <c r="A37">
        <v>65000</v>
      </c>
      <c r="B37" t="s">
        <v>31</v>
      </c>
      <c r="D37" s="2">
        <v>19900</v>
      </c>
    </row>
    <row r="38" spans="1:4" ht="15">
      <c r="A38">
        <v>65200</v>
      </c>
      <c r="B38" t="s">
        <v>66</v>
      </c>
      <c r="D38" s="2">
        <v>8800</v>
      </c>
    </row>
    <row r="39" spans="1:4" ht="15">
      <c r="A39">
        <v>65400</v>
      </c>
      <c r="B39" t="s">
        <v>36</v>
      </c>
      <c r="D39" s="2">
        <v>2000</v>
      </c>
    </row>
    <row r="40" spans="1:4" ht="15">
      <c r="A40">
        <v>65500</v>
      </c>
      <c r="B40" t="s">
        <v>67</v>
      </c>
      <c r="D40" s="2">
        <v>100</v>
      </c>
    </row>
    <row r="41" spans="1:4" ht="15">
      <c r="A41">
        <v>66100</v>
      </c>
      <c r="B41" t="s">
        <v>68</v>
      </c>
      <c r="D41" s="2">
        <v>2300</v>
      </c>
    </row>
    <row r="42" spans="1:5" ht="15">
      <c r="A42">
        <v>67200</v>
      </c>
      <c r="B42" t="s">
        <v>69</v>
      </c>
      <c r="E42" s="2">
        <v>4800</v>
      </c>
    </row>
    <row r="43" spans="1:4" ht="15">
      <c r="A43">
        <v>67904</v>
      </c>
      <c r="B43" t="s">
        <v>38</v>
      </c>
      <c r="D43" s="2">
        <v>300</v>
      </c>
    </row>
    <row r="44" spans="1:7" ht="15">
      <c r="A44">
        <v>67980</v>
      </c>
      <c r="B44" t="s">
        <v>70</v>
      </c>
      <c r="G44" s="2">
        <v>23100</v>
      </c>
    </row>
    <row r="45" spans="1:7" ht="15">
      <c r="A45">
        <v>67981</v>
      </c>
      <c r="B45" t="s">
        <v>40</v>
      </c>
      <c r="G45" s="2">
        <v>107700</v>
      </c>
    </row>
    <row r="46" spans="1:7" ht="15">
      <c r="A46">
        <v>68010</v>
      </c>
      <c r="B46" t="s">
        <v>41</v>
      </c>
      <c r="G46" s="2">
        <v>26400</v>
      </c>
    </row>
    <row r="47" spans="1:7" ht="15">
      <c r="A47">
        <v>68510</v>
      </c>
      <c r="B47" t="s">
        <v>42</v>
      </c>
      <c r="G47" s="2">
        <v>6800</v>
      </c>
    </row>
    <row r="49" spans="2:8" s="3" customFormat="1" ht="15">
      <c r="B49" s="3" t="s">
        <v>43</v>
      </c>
      <c r="D49" s="4">
        <f>SUM(D19:D48)</f>
        <v>153000</v>
      </c>
      <c r="E49" s="4">
        <f>SUM(E19:E48)</f>
        <v>565300</v>
      </c>
      <c r="F49" s="4">
        <f>SUM(F19:F48)</f>
        <v>829400</v>
      </c>
      <c r="G49" s="4">
        <f>SUM(G19:G48)</f>
        <v>167600</v>
      </c>
      <c r="H49" s="6">
        <f>SUM(D49:G49)</f>
        <v>1715300</v>
      </c>
    </row>
    <row r="50" spans="2:8" ht="15">
      <c r="B50" t="s">
        <v>45</v>
      </c>
      <c r="D50" s="7">
        <f>D49/$H$49</f>
        <v>0.08919722497522299</v>
      </c>
      <c r="E50" s="7">
        <f>E49/$H$49</f>
        <v>0.32956334168950036</v>
      </c>
      <c r="F50" s="7">
        <f>F49/$H$49</f>
        <v>0.48353057774150293</v>
      </c>
      <c r="G50" s="7">
        <f>G49/$H$49</f>
        <v>0.09770885559377368</v>
      </c>
      <c r="H50" s="7">
        <f>H49/$H$49</f>
        <v>1</v>
      </c>
    </row>
    <row r="53" spans="2:8" ht="17.25">
      <c r="B53" s="3" t="s">
        <v>54</v>
      </c>
      <c r="D53" s="9"/>
      <c r="E53" s="9"/>
      <c r="F53" s="9"/>
      <c r="G53" s="9"/>
      <c r="H53" s="9">
        <f>H49-H15</f>
        <v>1564300</v>
      </c>
    </row>
    <row r="54" spans="4:8" ht="15">
      <c r="D54" s="7"/>
      <c r="E54" s="7"/>
      <c r="F54" s="7"/>
      <c r="G54" s="7"/>
      <c r="H54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11.421875" defaultRowHeight="15"/>
  <cols>
    <col min="2" max="2" width="56.8515625" style="0" bestFit="1" customWidth="1"/>
    <col min="3" max="3" width="3.57421875" style="0" customWidth="1"/>
    <col min="4" max="4" width="15.421875" style="2" bestFit="1" customWidth="1"/>
    <col min="5" max="5" width="10.421875" style="2" bestFit="1" customWidth="1"/>
    <col min="6" max="6" width="12.00390625" style="2" bestFit="1" customWidth="1"/>
    <col min="7" max="7" width="15.421875" style="2" bestFit="1" customWidth="1"/>
    <col min="8" max="8" width="12.00390625" style="0" bestFit="1" customWidth="1"/>
  </cols>
  <sheetData>
    <row r="1" ht="15">
      <c r="A1" s="1" t="s">
        <v>71</v>
      </c>
    </row>
    <row r="3" ht="15">
      <c r="A3" s="1" t="s">
        <v>72</v>
      </c>
    </row>
    <row r="4" spans="1:8" s="3" customFormat="1" ht="15">
      <c r="A4" s="3" t="s">
        <v>1</v>
      </c>
      <c r="B4" s="3" t="s">
        <v>3</v>
      </c>
      <c r="D4" s="4" t="s">
        <v>144</v>
      </c>
      <c r="E4" s="4" t="s">
        <v>4</v>
      </c>
      <c r="F4" s="4" t="s">
        <v>5</v>
      </c>
      <c r="G4" s="4" t="s">
        <v>6</v>
      </c>
      <c r="H4" s="3" t="s">
        <v>44</v>
      </c>
    </row>
    <row r="6" ht="15">
      <c r="A6" s="1" t="s">
        <v>7</v>
      </c>
    </row>
    <row r="7" spans="1:4" ht="15">
      <c r="A7">
        <v>11000</v>
      </c>
      <c r="B7" t="s">
        <v>8</v>
      </c>
      <c r="D7" s="2">
        <v>56000</v>
      </c>
    </row>
    <row r="8" spans="1:4" ht="15">
      <c r="A8">
        <v>11200</v>
      </c>
      <c r="B8" t="s">
        <v>73</v>
      </c>
      <c r="D8" s="2">
        <v>100</v>
      </c>
    </row>
    <row r="9" spans="1:4" ht="15">
      <c r="A9">
        <v>14000</v>
      </c>
      <c r="B9" t="s">
        <v>5</v>
      </c>
      <c r="D9" s="2">
        <v>1000</v>
      </c>
    </row>
    <row r="10" spans="1:4" ht="15">
      <c r="A10">
        <v>15000</v>
      </c>
      <c r="B10" t="s">
        <v>49</v>
      </c>
      <c r="D10" s="2">
        <v>100</v>
      </c>
    </row>
    <row r="11" spans="1:4" ht="15">
      <c r="A11">
        <v>16599</v>
      </c>
      <c r="B11" t="s">
        <v>50</v>
      </c>
      <c r="D11" s="2">
        <v>53100</v>
      </c>
    </row>
    <row r="12" spans="1:4" ht="15">
      <c r="A12">
        <v>17800</v>
      </c>
      <c r="B12" t="s">
        <v>52</v>
      </c>
      <c r="D12" s="2">
        <v>1400</v>
      </c>
    </row>
    <row r="14" spans="2:8" ht="17.25">
      <c r="B14" s="3" t="s">
        <v>14</v>
      </c>
      <c r="C14" s="3"/>
      <c r="D14" s="4">
        <f>SUM(D7:D13)</f>
        <v>111700</v>
      </c>
      <c r="E14" s="4"/>
      <c r="F14" s="4"/>
      <c r="G14" s="4"/>
      <c r="H14" s="8">
        <f>SUM(D14:G14)</f>
        <v>111700</v>
      </c>
    </row>
    <row r="17" spans="1:8" s="2" customFormat="1" ht="15">
      <c r="A17" s="1" t="s">
        <v>15</v>
      </c>
      <c r="B17"/>
      <c r="C17"/>
      <c r="H17"/>
    </row>
    <row r="18" spans="1:5" ht="15">
      <c r="A18">
        <v>41000</v>
      </c>
      <c r="B18" t="s">
        <v>16</v>
      </c>
      <c r="E18" s="2">
        <v>8000</v>
      </c>
    </row>
    <row r="19" spans="1:5" ht="15">
      <c r="A19">
        <v>41400</v>
      </c>
      <c r="B19" t="s">
        <v>74</v>
      </c>
      <c r="E19" s="2">
        <v>210000</v>
      </c>
    </row>
    <row r="20" spans="1:5" ht="15">
      <c r="A20">
        <v>43000</v>
      </c>
      <c r="B20" t="s">
        <v>56</v>
      </c>
      <c r="E20" s="2">
        <v>4000</v>
      </c>
    </row>
    <row r="21" spans="1:5" ht="15">
      <c r="A21">
        <v>43400</v>
      </c>
      <c r="B21" t="s">
        <v>18</v>
      </c>
      <c r="E21" s="2">
        <v>17000</v>
      </c>
    </row>
    <row r="22" spans="1:5" ht="15">
      <c r="A22">
        <v>44400</v>
      </c>
      <c r="B22" t="s">
        <v>19</v>
      </c>
      <c r="E22" s="2">
        <v>44000</v>
      </c>
    </row>
    <row r="23" spans="1:5" ht="15">
      <c r="A23">
        <v>45000</v>
      </c>
      <c r="B23" t="s">
        <v>57</v>
      </c>
      <c r="E23" s="2">
        <v>1000</v>
      </c>
    </row>
    <row r="24" spans="1:5" ht="15">
      <c r="A24">
        <v>52000</v>
      </c>
      <c r="B24" t="s">
        <v>75</v>
      </c>
      <c r="E24" s="2">
        <v>2700</v>
      </c>
    </row>
    <row r="25" spans="1:6" ht="15">
      <c r="A25">
        <v>53900</v>
      </c>
      <c r="B25" t="s">
        <v>20</v>
      </c>
      <c r="F25" s="2">
        <v>243600</v>
      </c>
    </row>
    <row r="26" spans="1:6" ht="15">
      <c r="A26">
        <v>53910</v>
      </c>
      <c r="B26" t="s">
        <v>76</v>
      </c>
      <c r="F26" s="2">
        <v>2500</v>
      </c>
    </row>
    <row r="27" spans="1:6" ht="15">
      <c r="A27">
        <v>53920</v>
      </c>
      <c r="B27" t="s">
        <v>21</v>
      </c>
      <c r="F27" s="2">
        <v>178900</v>
      </c>
    </row>
    <row r="28" spans="1:6" ht="15">
      <c r="A28">
        <v>54000</v>
      </c>
      <c r="B28" t="s">
        <v>77</v>
      </c>
      <c r="F28" s="2">
        <v>1500</v>
      </c>
    </row>
    <row r="29" spans="1:4" ht="15">
      <c r="A29">
        <v>54030</v>
      </c>
      <c r="B29" t="s">
        <v>78</v>
      </c>
      <c r="D29" s="2">
        <v>14000</v>
      </c>
    </row>
    <row r="30" spans="1:4" ht="15">
      <c r="A30">
        <v>56000</v>
      </c>
      <c r="B30" t="s">
        <v>60</v>
      </c>
      <c r="D30" s="2">
        <v>100</v>
      </c>
    </row>
    <row r="31" spans="1:4" ht="15">
      <c r="A31">
        <v>58000</v>
      </c>
      <c r="B31" t="s">
        <v>79</v>
      </c>
      <c r="D31" s="2">
        <v>8700</v>
      </c>
    </row>
    <row r="32" spans="1:4" ht="15">
      <c r="A32">
        <v>58200</v>
      </c>
      <c r="B32" t="s">
        <v>63</v>
      </c>
      <c r="D32" s="2">
        <v>1400</v>
      </c>
    </row>
    <row r="33" spans="1:7" ht="15">
      <c r="A33">
        <v>59900</v>
      </c>
      <c r="B33" t="s">
        <v>64</v>
      </c>
      <c r="G33" s="2">
        <v>1000</v>
      </c>
    </row>
    <row r="34" spans="1:4" ht="15">
      <c r="A34">
        <v>63000</v>
      </c>
      <c r="B34" t="s">
        <v>65</v>
      </c>
      <c r="D34" s="2">
        <v>25600</v>
      </c>
    </row>
    <row r="35" spans="1:4" ht="15">
      <c r="A35">
        <v>65000</v>
      </c>
      <c r="B35" t="s">
        <v>31</v>
      </c>
      <c r="D35" s="2">
        <v>11200</v>
      </c>
    </row>
    <row r="36" spans="1:4" ht="15">
      <c r="A36">
        <v>65200</v>
      </c>
      <c r="B36" t="s">
        <v>66</v>
      </c>
      <c r="D36" s="2">
        <v>6800</v>
      </c>
    </row>
    <row r="37" spans="1:4" ht="15">
      <c r="A37">
        <v>65400</v>
      </c>
      <c r="B37" t="s">
        <v>36</v>
      </c>
      <c r="D37" s="2">
        <v>2500</v>
      </c>
    </row>
    <row r="38" spans="1:4" ht="15">
      <c r="A38">
        <v>65500</v>
      </c>
      <c r="B38" t="s">
        <v>80</v>
      </c>
      <c r="D38" s="2">
        <v>100</v>
      </c>
    </row>
    <row r="39" spans="1:4" ht="15">
      <c r="A39">
        <v>66100</v>
      </c>
      <c r="B39" t="s">
        <v>68</v>
      </c>
      <c r="D39" s="2">
        <v>800</v>
      </c>
    </row>
    <row r="40" spans="1:7" ht="15">
      <c r="A40">
        <v>67980</v>
      </c>
      <c r="B40" t="s">
        <v>70</v>
      </c>
      <c r="G40" s="2">
        <v>18500</v>
      </c>
    </row>
    <row r="41" spans="1:7" ht="15">
      <c r="A41">
        <v>67981</v>
      </c>
      <c r="B41" t="s">
        <v>40</v>
      </c>
      <c r="G41" s="2">
        <v>52900</v>
      </c>
    </row>
    <row r="42" spans="1:7" ht="15">
      <c r="A42">
        <v>68010</v>
      </c>
      <c r="B42" t="s">
        <v>41</v>
      </c>
      <c r="G42" s="2">
        <v>5300</v>
      </c>
    </row>
    <row r="43" spans="1:7" ht="15">
      <c r="A43">
        <v>68510</v>
      </c>
      <c r="B43" t="s">
        <v>81</v>
      </c>
      <c r="G43" s="2">
        <v>1800</v>
      </c>
    </row>
    <row r="45" spans="2:8" s="3" customFormat="1" ht="15">
      <c r="B45" s="3" t="s">
        <v>43</v>
      </c>
      <c r="D45" s="4">
        <f>SUM(D18:D44)</f>
        <v>71200</v>
      </c>
      <c r="E45" s="4">
        <f>SUM(E18:E44)</f>
        <v>286700</v>
      </c>
      <c r="F45" s="4">
        <f>SUM(F18:F44)</f>
        <v>426500</v>
      </c>
      <c r="G45" s="4">
        <f>SUM(G18:G44)</f>
        <v>79500</v>
      </c>
      <c r="H45" s="6">
        <f>SUM(D45:G45)</f>
        <v>863900</v>
      </c>
    </row>
    <row r="46" spans="2:8" ht="15">
      <c r="B46" t="s">
        <v>45</v>
      </c>
      <c r="D46" s="7">
        <f>D45/$H$45</f>
        <v>0.08241694640583401</v>
      </c>
      <c r="E46" s="7">
        <f>E45/$H$45</f>
        <v>0.3318671142493344</v>
      </c>
      <c r="F46" s="7">
        <f>F45/$H$45</f>
        <v>0.493691399467531</v>
      </c>
      <c r="G46" s="7">
        <f>G45/$H$45</f>
        <v>0.09202453987730061</v>
      </c>
      <c r="H46" s="7">
        <f>H45/$H$45</f>
        <v>1</v>
      </c>
    </row>
    <row r="49" spans="2:8" ht="17.25">
      <c r="B49" s="3" t="s">
        <v>54</v>
      </c>
      <c r="D49" s="9"/>
      <c r="E49" s="9"/>
      <c r="F49" s="9"/>
      <c r="G49" s="9"/>
      <c r="H49" s="9">
        <f>H45-H14</f>
        <v>752200</v>
      </c>
    </row>
    <row r="50" spans="4:8" ht="15">
      <c r="D50" s="7"/>
      <c r="E50" s="7"/>
      <c r="F50" s="7"/>
      <c r="G50" s="7"/>
      <c r="H50" s="7">
        <f>H49/$H$49</f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11.421875" defaultRowHeight="15"/>
  <cols>
    <col min="2" max="2" width="56.8515625" style="0" bestFit="1" customWidth="1"/>
    <col min="3" max="3" width="3.57421875" style="0" customWidth="1"/>
    <col min="4" max="4" width="15.421875" style="2" bestFit="1" customWidth="1"/>
    <col min="5" max="5" width="10.421875" style="2" bestFit="1" customWidth="1"/>
    <col min="6" max="6" width="12.00390625" style="2" bestFit="1" customWidth="1"/>
    <col min="7" max="7" width="15.421875" style="2" bestFit="1" customWidth="1"/>
    <col min="8" max="8" width="12.00390625" style="0" bestFit="1" customWidth="1"/>
  </cols>
  <sheetData>
    <row r="1" ht="15">
      <c r="A1" s="1" t="s">
        <v>82</v>
      </c>
    </row>
    <row r="3" ht="15">
      <c r="A3" s="1" t="s">
        <v>83</v>
      </c>
    </row>
    <row r="4" spans="1:8" s="3" customFormat="1" ht="15">
      <c r="A4" s="3" t="s">
        <v>1</v>
      </c>
      <c r="B4" s="3" t="s">
        <v>3</v>
      </c>
      <c r="D4" s="4" t="s">
        <v>144</v>
      </c>
      <c r="E4" s="4" t="s">
        <v>4</v>
      </c>
      <c r="F4" s="4" t="s">
        <v>5</v>
      </c>
      <c r="G4" s="4" t="s">
        <v>6</v>
      </c>
      <c r="H4" s="3" t="s">
        <v>44</v>
      </c>
    </row>
    <row r="6" ht="15">
      <c r="A6" s="1" t="s">
        <v>7</v>
      </c>
    </row>
    <row r="7" spans="1:4" ht="15">
      <c r="A7">
        <v>11000</v>
      </c>
      <c r="B7" t="s">
        <v>8</v>
      </c>
      <c r="D7" s="2">
        <v>12400</v>
      </c>
    </row>
    <row r="8" spans="1:4" ht="15">
      <c r="A8">
        <v>13000</v>
      </c>
      <c r="B8" t="s">
        <v>48</v>
      </c>
      <c r="D8" s="2">
        <v>3000</v>
      </c>
    </row>
    <row r="9" spans="1:4" ht="15">
      <c r="A9">
        <v>15000</v>
      </c>
      <c r="B9" t="s">
        <v>49</v>
      </c>
      <c r="D9" s="2">
        <v>100</v>
      </c>
    </row>
    <row r="10" spans="1:4" ht="15">
      <c r="A10">
        <v>17600</v>
      </c>
      <c r="B10" t="s">
        <v>52</v>
      </c>
      <c r="D10" s="2">
        <v>3100</v>
      </c>
    </row>
    <row r="12" spans="2:8" ht="17.25">
      <c r="B12" s="3" t="s">
        <v>14</v>
      </c>
      <c r="C12" s="3"/>
      <c r="D12" s="4">
        <f>SUM(D7:D11)</f>
        <v>18600</v>
      </c>
      <c r="E12" s="4"/>
      <c r="F12" s="4"/>
      <c r="G12" s="4"/>
      <c r="H12" s="8">
        <f>SUM(D12:G12)</f>
        <v>18600</v>
      </c>
    </row>
    <row r="15" spans="1:8" s="2" customFormat="1" ht="15">
      <c r="A15" s="1" t="s">
        <v>15</v>
      </c>
      <c r="B15"/>
      <c r="C15"/>
      <c r="H15"/>
    </row>
    <row r="16" spans="1:5" ht="15">
      <c r="A16">
        <v>41000</v>
      </c>
      <c r="B16" t="s">
        <v>16</v>
      </c>
      <c r="E16" s="2">
        <v>6000</v>
      </c>
    </row>
    <row r="17" spans="1:5" ht="15">
      <c r="A17">
        <v>41400</v>
      </c>
      <c r="B17" t="s">
        <v>17</v>
      </c>
      <c r="E17" s="2">
        <v>104000</v>
      </c>
    </row>
    <row r="18" spans="1:5" ht="15">
      <c r="A18">
        <v>43400</v>
      </c>
      <c r="B18" t="s">
        <v>18</v>
      </c>
      <c r="E18" s="2">
        <v>9000</v>
      </c>
    </row>
    <row r="19" spans="1:5" ht="15">
      <c r="A19">
        <v>44400</v>
      </c>
      <c r="B19" t="s">
        <v>19</v>
      </c>
      <c r="E19" s="2">
        <v>20000</v>
      </c>
    </row>
    <row r="20" spans="1:4" ht="15">
      <c r="A20">
        <v>52000</v>
      </c>
      <c r="B20" t="s">
        <v>75</v>
      </c>
      <c r="D20" s="2">
        <v>800</v>
      </c>
    </row>
    <row r="21" spans="1:6" ht="15">
      <c r="A21">
        <v>53000</v>
      </c>
      <c r="B21" t="s">
        <v>87</v>
      </c>
      <c r="F21" s="2">
        <v>19600</v>
      </c>
    </row>
    <row r="22" spans="1:6" ht="15">
      <c r="A22">
        <v>53900</v>
      </c>
      <c r="B22" t="s">
        <v>20</v>
      </c>
      <c r="F22" s="2">
        <v>61600</v>
      </c>
    </row>
    <row r="23" spans="1:6" ht="15">
      <c r="A23">
        <v>53920</v>
      </c>
      <c r="B23" t="s">
        <v>21</v>
      </c>
      <c r="F23" s="2">
        <v>32300</v>
      </c>
    </row>
    <row r="24" spans="1:6" ht="15">
      <c r="A24">
        <v>54000</v>
      </c>
      <c r="B24" t="s">
        <v>88</v>
      </c>
      <c r="F24" s="2">
        <v>500</v>
      </c>
    </row>
    <row r="25" spans="1:4" ht="15">
      <c r="A25">
        <v>54030</v>
      </c>
      <c r="B25" t="s">
        <v>78</v>
      </c>
      <c r="D25" s="2">
        <v>7300</v>
      </c>
    </row>
    <row r="26" spans="1:4" ht="15">
      <c r="A26">
        <v>56000</v>
      </c>
      <c r="B26" t="s">
        <v>60</v>
      </c>
      <c r="D26" s="2">
        <v>100</v>
      </c>
    </row>
    <row r="27" spans="1:4" ht="15">
      <c r="A27">
        <v>57000</v>
      </c>
      <c r="B27" t="s">
        <v>61</v>
      </c>
      <c r="D27" s="2">
        <v>3000</v>
      </c>
    </row>
    <row r="28" spans="1:4" ht="15">
      <c r="A28">
        <v>58000</v>
      </c>
      <c r="B28" t="s">
        <v>79</v>
      </c>
      <c r="D28" s="2">
        <v>5000</v>
      </c>
    </row>
    <row r="29" spans="1:4" ht="15">
      <c r="A29">
        <v>58200</v>
      </c>
      <c r="B29" t="s">
        <v>63</v>
      </c>
      <c r="D29" s="2">
        <v>3100</v>
      </c>
    </row>
    <row r="30" spans="1:7" ht="15">
      <c r="A30">
        <v>59900</v>
      </c>
      <c r="B30" t="s">
        <v>64</v>
      </c>
      <c r="G30" s="2">
        <v>400</v>
      </c>
    </row>
    <row r="31" spans="1:4" ht="15">
      <c r="A31">
        <v>63000</v>
      </c>
      <c r="B31" t="s">
        <v>65</v>
      </c>
      <c r="D31" s="2">
        <v>4100</v>
      </c>
    </row>
    <row r="32" spans="1:4" ht="15">
      <c r="A32">
        <v>63100</v>
      </c>
      <c r="B32" t="s">
        <v>65</v>
      </c>
      <c r="D32" s="2">
        <v>200</v>
      </c>
    </row>
    <row r="33" spans="1:4" ht="15">
      <c r="A33">
        <v>65000</v>
      </c>
      <c r="B33" t="s">
        <v>31</v>
      </c>
      <c r="D33" s="2">
        <v>4700</v>
      </c>
    </row>
    <row r="34" spans="1:4" ht="15">
      <c r="A34">
        <v>65200</v>
      </c>
      <c r="B34" t="s">
        <v>66</v>
      </c>
      <c r="D34" s="2">
        <v>3900</v>
      </c>
    </row>
    <row r="35" spans="1:4" ht="15">
      <c r="A35">
        <v>65400</v>
      </c>
      <c r="B35" t="s">
        <v>36</v>
      </c>
      <c r="D35" s="2">
        <v>1200</v>
      </c>
    </row>
    <row r="36" spans="1:4" ht="15">
      <c r="A36">
        <v>66100</v>
      </c>
      <c r="B36" t="s">
        <v>68</v>
      </c>
      <c r="D36" s="2">
        <v>300</v>
      </c>
    </row>
    <row r="37" spans="1:7" ht="15">
      <c r="A37">
        <v>67980</v>
      </c>
      <c r="B37" t="s">
        <v>70</v>
      </c>
      <c r="G37" s="2">
        <v>4600</v>
      </c>
    </row>
    <row r="38" spans="1:7" ht="15">
      <c r="A38">
        <v>67981</v>
      </c>
      <c r="B38" t="s">
        <v>40</v>
      </c>
      <c r="G38" s="2">
        <v>26000</v>
      </c>
    </row>
    <row r="39" spans="1:7" ht="15">
      <c r="A39">
        <v>68010</v>
      </c>
      <c r="B39" t="s">
        <v>41</v>
      </c>
      <c r="G39" s="2">
        <v>5100</v>
      </c>
    </row>
    <row r="40" spans="1:7" ht="15">
      <c r="A40">
        <v>68510</v>
      </c>
      <c r="B40" t="s">
        <v>81</v>
      </c>
      <c r="G40" s="2">
        <v>500</v>
      </c>
    </row>
    <row r="43" spans="2:8" s="3" customFormat="1" ht="15">
      <c r="B43" s="3" t="s">
        <v>43</v>
      </c>
      <c r="D43" s="4">
        <f>SUM(D16:D42)</f>
        <v>33700</v>
      </c>
      <c r="E43" s="4">
        <f>SUM(E16:E42)</f>
        <v>139000</v>
      </c>
      <c r="F43" s="4">
        <f>SUM(F16:F42)</f>
        <v>114000</v>
      </c>
      <c r="G43" s="4">
        <f>SUM(G16:G42)</f>
        <v>36600</v>
      </c>
      <c r="H43" s="6">
        <f>SUM(D43:G43)</f>
        <v>323300</v>
      </c>
    </row>
    <row r="44" spans="2:8" ht="15">
      <c r="B44" t="s">
        <v>45</v>
      </c>
      <c r="D44" s="7">
        <f>D43/$H$43</f>
        <v>0.1042375502629137</v>
      </c>
      <c r="E44" s="7">
        <f>E43/$H$43</f>
        <v>0.4299412310547479</v>
      </c>
      <c r="F44" s="7">
        <f>F43/$H$43</f>
        <v>0.35261367151252704</v>
      </c>
      <c r="G44" s="7">
        <f>G43/$H$43</f>
        <v>0.11320754716981132</v>
      </c>
      <c r="H44" s="7">
        <f>H43/$H$43</f>
        <v>1</v>
      </c>
    </row>
    <row r="47" spans="2:8" ht="17.25">
      <c r="B47" s="3" t="s">
        <v>54</v>
      </c>
      <c r="D47" s="9"/>
      <c r="E47" s="9"/>
      <c r="F47" s="9"/>
      <c r="G47" s="9"/>
      <c r="H47" s="9">
        <f>H43-H12</f>
        <v>304700</v>
      </c>
    </row>
    <row r="48" spans="4:8" ht="15">
      <c r="D48" s="7"/>
      <c r="E48" s="7"/>
      <c r="F48" s="7"/>
      <c r="G48" s="7"/>
      <c r="H48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11.421875" defaultRowHeight="15"/>
  <cols>
    <col min="2" max="2" width="56.8515625" style="0" bestFit="1" customWidth="1"/>
    <col min="3" max="3" width="3.57421875" style="0" customWidth="1"/>
    <col min="4" max="4" width="15.421875" style="2" bestFit="1" customWidth="1"/>
    <col min="5" max="5" width="10.421875" style="2" bestFit="1" customWidth="1"/>
    <col min="6" max="6" width="12.00390625" style="2" bestFit="1" customWidth="1"/>
    <col min="7" max="7" width="15.421875" style="2" bestFit="1" customWidth="1"/>
    <col min="8" max="8" width="12.00390625" style="0" bestFit="1" customWidth="1"/>
  </cols>
  <sheetData>
    <row r="1" ht="15">
      <c r="A1" s="1" t="s">
        <v>89</v>
      </c>
    </row>
    <row r="3" ht="15">
      <c r="A3" s="1" t="s">
        <v>90</v>
      </c>
    </row>
    <row r="4" spans="1:8" s="3" customFormat="1" ht="15">
      <c r="A4" s="3" t="s">
        <v>1</v>
      </c>
      <c r="B4" s="3" t="s">
        <v>3</v>
      </c>
      <c r="D4" s="4" t="s">
        <v>144</v>
      </c>
      <c r="E4" s="4" t="s">
        <v>4</v>
      </c>
      <c r="F4" s="4" t="s">
        <v>5</v>
      </c>
      <c r="G4" s="4" t="s">
        <v>6</v>
      </c>
      <c r="H4" s="3" t="s">
        <v>44</v>
      </c>
    </row>
    <row r="6" ht="15">
      <c r="A6" s="1" t="s">
        <v>7</v>
      </c>
    </row>
    <row r="7" spans="1:4" ht="15">
      <c r="A7">
        <v>10000</v>
      </c>
      <c r="B7" t="s">
        <v>91</v>
      </c>
      <c r="D7" s="2">
        <v>7500</v>
      </c>
    </row>
    <row r="8" spans="1:4" ht="15">
      <c r="A8">
        <v>14000</v>
      </c>
      <c r="B8" t="s">
        <v>87</v>
      </c>
      <c r="D8" s="2">
        <v>4000</v>
      </c>
    </row>
    <row r="9" spans="1:4" ht="15">
      <c r="A9">
        <v>16904</v>
      </c>
      <c r="B9" t="s">
        <v>38</v>
      </c>
      <c r="D9" s="2">
        <v>600</v>
      </c>
    </row>
    <row r="12" spans="2:8" ht="17.25">
      <c r="B12" s="3" t="s">
        <v>14</v>
      </c>
      <c r="C12" s="3"/>
      <c r="D12" s="4">
        <f>SUM(D7:D11)</f>
        <v>12100</v>
      </c>
      <c r="E12" s="4"/>
      <c r="F12" s="4"/>
      <c r="G12" s="4"/>
      <c r="H12" s="8">
        <f>SUM(D12:G12)</f>
        <v>12100</v>
      </c>
    </row>
    <row r="15" spans="1:8" s="2" customFormat="1" ht="15">
      <c r="A15" s="1" t="s">
        <v>15</v>
      </c>
      <c r="B15"/>
      <c r="C15"/>
      <c r="H15"/>
    </row>
    <row r="16" spans="1:5" ht="15">
      <c r="A16">
        <v>41000</v>
      </c>
      <c r="B16" t="s">
        <v>16</v>
      </c>
      <c r="E16" s="2">
        <v>67000</v>
      </c>
    </row>
    <row r="17" spans="1:5" ht="15">
      <c r="A17">
        <v>41100</v>
      </c>
      <c r="B17" t="s">
        <v>92</v>
      </c>
      <c r="E17" s="2">
        <v>2000</v>
      </c>
    </row>
    <row r="18" spans="1:5" ht="15">
      <c r="A18">
        <v>41400</v>
      </c>
      <c r="B18" t="s">
        <v>17</v>
      </c>
      <c r="E18" s="2">
        <v>78000</v>
      </c>
    </row>
    <row r="19" spans="1:5" ht="15">
      <c r="A19">
        <v>42000</v>
      </c>
      <c r="B19" t="s">
        <v>55</v>
      </c>
      <c r="E19" s="2">
        <v>2000</v>
      </c>
    </row>
    <row r="20" spans="1:5" ht="15">
      <c r="A20">
        <v>43000</v>
      </c>
      <c r="B20" t="s">
        <v>56</v>
      </c>
      <c r="E20" s="2">
        <v>33000</v>
      </c>
    </row>
    <row r="21" spans="1:5" ht="15">
      <c r="A21">
        <v>43400</v>
      </c>
      <c r="B21" t="s">
        <v>18</v>
      </c>
      <c r="E21" s="2">
        <v>7000</v>
      </c>
    </row>
    <row r="22" spans="1:5" ht="15">
      <c r="A22">
        <v>44400</v>
      </c>
      <c r="B22" t="s">
        <v>19</v>
      </c>
      <c r="E22" s="2">
        <v>18000</v>
      </c>
    </row>
    <row r="23" spans="1:5" ht="15">
      <c r="A23">
        <v>45000</v>
      </c>
      <c r="B23" t="s">
        <v>57</v>
      </c>
      <c r="E23" s="2">
        <v>8000</v>
      </c>
    </row>
    <row r="24" spans="1:6" ht="15">
      <c r="A24">
        <v>53900</v>
      </c>
      <c r="B24" t="s">
        <v>20</v>
      </c>
      <c r="F24" s="2">
        <v>117400</v>
      </c>
    </row>
    <row r="25" spans="1:6" ht="15">
      <c r="A25">
        <v>53920</v>
      </c>
      <c r="B25" t="s">
        <v>21</v>
      </c>
      <c r="F25" s="2">
        <v>56800</v>
      </c>
    </row>
    <row r="26" spans="1:7" ht="15">
      <c r="A26">
        <v>59900</v>
      </c>
      <c r="B26" t="s">
        <v>64</v>
      </c>
      <c r="G26" s="2">
        <v>4100</v>
      </c>
    </row>
    <row r="27" spans="1:4" ht="15">
      <c r="A27">
        <v>65000</v>
      </c>
      <c r="B27" t="s">
        <v>31</v>
      </c>
      <c r="D27" s="2">
        <v>1600</v>
      </c>
    </row>
    <row r="28" spans="1:4" ht="15">
      <c r="A28">
        <v>65100</v>
      </c>
      <c r="B28" t="s">
        <v>93</v>
      </c>
      <c r="D28" s="2">
        <v>14000</v>
      </c>
    </row>
    <row r="29" spans="1:4" ht="15">
      <c r="A29">
        <v>65400</v>
      </c>
      <c r="B29" t="s">
        <v>36</v>
      </c>
      <c r="D29" s="2">
        <v>400</v>
      </c>
    </row>
    <row r="30" spans="1:4" ht="15">
      <c r="A30">
        <v>65500</v>
      </c>
      <c r="B30" t="s">
        <v>94</v>
      </c>
      <c r="D30" s="2">
        <v>6600</v>
      </c>
    </row>
    <row r="31" spans="1:4" ht="15">
      <c r="A31">
        <v>66100</v>
      </c>
      <c r="B31" t="s">
        <v>95</v>
      </c>
      <c r="D31" s="2">
        <v>400</v>
      </c>
    </row>
    <row r="32" spans="1:7" ht="15">
      <c r="A32">
        <v>67980</v>
      </c>
      <c r="B32" t="s">
        <v>70</v>
      </c>
      <c r="G32" s="2">
        <v>23100</v>
      </c>
    </row>
    <row r="33" spans="1:7" ht="15">
      <c r="A33">
        <v>67981</v>
      </c>
      <c r="B33" t="s">
        <v>40</v>
      </c>
      <c r="G33" s="2">
        <v>42900</v>
      </c>
    </row>
    <row r="34" spans="1:7" ht="15">
      <c r="A34">
        <v>68010</v>
      </c>
      <c r="B34" t="s">
        <v>41</v>
      </c>
      <c r="G34" s="2">
        <v>4300</v>
      </c>
    </row>
    <row r="35" spans="1:7" ht="15">
      <c r="A35">
        <v>68510</v>
      </c>
      <c r="B35" t="s">
        <v>42</v>
      </c>
      <c r="G35" s="2">
        <v>400</v>
      </c>
    </row>
    <row r="37" spans="2:8" s="3" customFormat="1" ht="15">
      <c r="B37" s="3" t="s">
        <v>43</v>
      </c>
      <c r="D37" s="4">
        <f>SUM(D16:D36)</f>
        <v>23000</v>
      </c>
      <c r="E37" s="4">
        <f>SUM(E16:E36)</f>
        <v>215000</v>
      </c>
      <c r="F37" s="4">
        <f>SUM(F16:F36)</f>
        <v>174200</v>
      </c>
      <c r="G37" s="4">
        <f>SUM(G16:G36)</f>
        <v>74800</v>
      </c>
      <c r="H37" s="6">
        <f>SUM(D37:G37)</f>
        <v>487000</v>
      </c>
    </row>
    <row r="38" spans="2:8" ht="15">
      <c r="B38" t="s">
        <v>45</v>
      </c>
      <c r="D38" s="7">
        <f>D37/$H$37</f>
        <v>0.04722792607802875</v>
      </c>
      <c r="E38" s="7">
        <f>E37/$H$37</f>
        <v>0.4414784394250513</v>
      </c>
      <c r="F38" s="7">
        <f>F37/$H$37</f>
        <v>0.35770020533880903</v>
      </c>
      <c r="G38" s="7">
        <f>G37/$H$37</f>
        <v>0.1535934291581109</v>
      </c>
      <c r="H38" s="7">
        <f>H37/$H$37</f>
        <v>1</v>
      </c>
    </row>
    <row r="41" spans="2:8" ht="17.25">
      <c r="B41" s="3" t="s">
        <v>54</v>
      </c>
      <c r="D41" s="9"/>
      <c r="E41" s="9"/>
      <c r="F41" s="9"/>
      <c r="G41" s="9"/>
      <c r="H41" s="9">
        <f>H37-H12</f>
        <v>474900</v>
      </c>
    </row>
    <row r="42" spans="4:8" ht="15">
      <c r="D42" s="7"/>
      <c r="E42" s="7"/>
      <c r="F42" s="7"/>
      <c r="G42" s="7"/>
      <c r="H42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11.421875" defaultRowHeight="15"/>
  <cols>
    <col min="2" max="2" width="56.8515625" style="0" bestFit="1" customWidth="1"/>
    <col min="3" max="3" width="3.57421875" style="0" customWidth="1"/>
    <col min="4" max="4" width="15.421875" style="2" bestFit="1" customWidth="1"/>
    <col min="5" max="5" width="10.421875" style="2" bestFit="1" customWidth="1"/>
    <col min="6" max="6" width="12.00390625" style="2" bestFit="1" customWidth="1"/>
    <col min="7" max="7" width="15.421875" style="2" bestFit="1" customWidth="1"/>
    <col min="8" max="8" width="12.00390625" style="0" bestFit="1" customWidth="1"/>
  </cols>
  <sheetData>
    <row r="1" ht="15">
      <c r="A1" s="1" t="s">
        <v>96</v>
      </c>
    </row>
    <row r="3" ht="15">
      <c r="A3" s="1" t="s">
        <v>97</v>
      </c>
    </row>
    <row r="4" spans="1:8" s="3" customFormat="1" ht="15">
      <c r="A4" s="3" t="s">
        <v>1</v>
      </c>
      <c r="B4" s="3" t="s">
        <v>3</v>
      </c>
      <c r="D4" s="4" t="s">
        <v>144</v>
      </c>
      <c r="E4" s="4" t="s">
        <v>4</v>
      </c>
      <c r="F4" s="4" t="s">
        <v>5</v>
      </c>
      <c r="G4" s="4" t="s">
        <v>6</v>
      </c>
      <c r="H4" s="3" t="s">
        <v>44</v>
      </c>
    </row>
    <row r="6" ht="15">
      <c r="A6" s="1" t="s">
        <v>7</v>
      </c>
    </row>
    <row r="7" spans="1:4" ht="15">
      <c r="A7">
        <v>11000</v>
      </c>
      <c r="B7" t="s">
        <v>98</v>
      </c>
      <c r="D7" s="2">
        <v>100</v>
      </c>
    </row>
    <row r="8" spans="1:4" ht="15">
      <c r="A8">
        <v>15000</v>
      </c>
      <c r="B8" t="s">
        <v>49</v>
      </c>
      <c r="D8" s="2">
        <v>100</v>
      </c>
    </row>
    <row r="10" spans="2:8" ht="17.25">
      <c r="B10" s="3" t="s">
        <v>14</v>
      </c>
      <c r="C10" s="3"/>
      <c r="D10" s="4">
        <f>SUM(D7:D9)</f>
        <v>200</v>
      </c>
      <c r="E10" s="4"/>
      <c r="F10" s="4"/>
      <c r="G10" s="4"/>
      <c r="H10" s="8">
        <f>SUM(D10:G10)</f>
        <v>200</v>
      </c>
    </row>
    <row r="13" spans="1:8" s="2" customFormat="1" ht="15">
      <c r="A13" s="1" t="s">
        <v>15</v>
      </c>
      <c r="B13"/>
      <c r="C13"/>
      <c r="H13"/>
    </row>
    <row r="14" spans="1:5" ht="15">
      <c r="A14">
        <v>41000</v>
      </c>
      <c r="B14" t="s">
        <v>16</v>
      </c>
      <c r="E14" s="2">
        <v>21000</v>
      </c>
    </row>
    <row r="15" spans="1:5" ht="15">
      <c r="A15">
        <v>41100</v>
      </c>
      <c r="B15" t="s">
        <v>99</v>
      </c>
      <c r="E15" s="2">
        <v>1000</v>
      </c>
    </row>
    <row r="16" spans="1:5" ht="15">
      <c r="A16">
        <v>41400</v>
      </c>
      <c r="B16" t="s">
        <v>17</v>
      </c>
      <c r="E16" s="2">
        <v>155000</v>
      </c>
    </row>
    <row r="17" spans="1:5" ht="15">
      <c r="A17">
        <v>42000</v>
      </c>
      <c r="B17" t="s">
        <v>55</v>
      </c>
      <c r="E17" s="2">
        <v>1000</v>
      </c>
    </row>
    <row r="18" spans="1:5" ht="15">
      <c r="A18">
        <v>43000</v>
      </c>
      <c r="B18" t="s">
        <v>56</v>
      </c>
      <c r="E18" s="2">
        <v>10000</v>
      </c>
    </row>
    <row r="19" spans="1:5" ht="15">
      <c r="A19">
        <v>43400</v>
      </c>
      <c r="B19" t="s">
        <v>18</v>
      </c>
      <c r="E19" s="2">
        <v>13000</v>
      </c>
    </row>
    <row r="20" spans="1:5" ht="15">
      <c r="A20">
        <v>44400</v>
      </c>
      <c r="B20" t="s">
        <v>19</v>
      </c>
      <c r="E20" s="2">
        <v>30000</v>
      </c>
    </row>
    <row r="21" spans="1:5" ht="15">
      <c r="A21">
        <v>45000</v>
      </c>
      <c r="B21" t="s">
        <v>57</v>
      </c>
      <c r="E21" s="2">
        <v>2000</v>
      </c>
    </row>
    <row r="22" spans="1:6" ht="15">
      <c r="A22">
        <v>53900</v>
      </c>
      <c r="B22" t="s">
        <v>20</v>
      </c>
      <c r="F22" s="2">
        <v>6500</v>
      </c>
    </row>
    <row r="23" spans="1:6" ht="15">
      <c r="A23">
        <v>53920</v>
      </c>
      <c r="B23" t="s">
        <v>21</v>
      </c>
      <c r="F23" s="2">
        <v>10100</v>
      </c>
    </row>
    <row r="24" spans="1:6" ht="15">
      <c r="A24">
        <v>57920</v>
      </c>
      <c r="B24" t="s">
        <v>100</v>
      </c>
      <c r="F24" s="2">
        <v>400</v>
      </c>
    </row>
    <row r="25" spans="1:7" ht="15">
      <c r="A25">
        <v>59900</v>
      </c>
      <c r="B25" t="s">
        <v>64</v>
      </c>
      <c r="G25" s="2">
        <v>800</v>
      </c>
    </row>
    <row r="26" spans="1:4" ht="15">
      <c r="A26">
        <v>65000</v>
      </c>
      <c r="B26" t="s">
        <v>31</v>
      </c>
      <c r="D26" s="2">
        <v>3000</v>
      </c>
    </row>
    <row r="27" spans="1:4" ht="15">
      <c r="A27">
        <v>65400</v>
      </c>
      <c r="B27" t="s">
        <v>36</v>
      </c>
      <c r="D27" s="2">
        <v>1500</v>
      </c>
    </row>
    <row r="28" spans="1:4" ht="15">
      <c r="A28">
        <v>65510</v>
      </c>
      <c r="B28" t="s">
        <v>101</v>
      </c>
      <c r="D28" s="2">
        <v>3000</v>
      </c>
    </row>
    <row r="29" spans="1:4" ht="15">
      <c r="A29">
        <v>66100</v>
      </c>
      <c r="B29" t="s">
        <v>68</v>
      </c>
      <c r="D29" s="2">
        <v>300</v>
      </c>
    </row>
    <row r="30" spans="1:5" ht="15">
      <c r="A30">
        <v>67200</v>
      </c>
      <c r="B30" t="s">
        <v>69</v>
      </c>
      <c r="E30" s="2">
        <v>4800</v>
      </c>
    </row>
    <row r="31" spans="1:7" ht="15">
      <c r="A31">
        <v>67980</v>
      </c>
      <c r="B31" t="s">
        <v>70</v>
      </c>
      <c r="G31" s="2">
        <v>52600</v>
      </c>
    </row>
    <row r="32" spans="1:7" ht="15">
      <c r="A32">
        <v>67981</v>
      </c>
      <c r="B32" t="s">
        <v>40</v>
      </c>
      <c r="G32" s="2">
        <v>69400</v>
      </c>
    </row>
    <row r="33" spans="1:7" ht="15">
      <c r="A33">
        <v>68010</v>
      </c>
      <c r="B33" t="s">
        <v>41</v>
      </c>
      <c r="G33" s="2">
        <v>400</v>
      </c>
    </row>
    <row r="34" spans="1:7" ht="15">
      <c r="A34">
        <v>68510</v>
      </c>
      <c r="B34" t="s">
        <v>81</v>
      </c>
      <c r="G34" s="2">
        <v>100</v>
      </c>
    </row>
    <row r="36" spans="2:8" s="3" customFormat="1" ht="15">
      <c r="B36" s="3" t="s">
        <v>43</v>
      </c>
      <c r="D36" s="4">
        <f>SUM(D14:D34)</f>
        <v>7800</v>
      </c>
      <c r="E36" s="4">
        <f>SUM(E14:E34)</f>
        <v>237800</v>
      </c>
      <c r="F36" s="4">
        <f>SUM(F14:F34)</f>
        <v>17000</v>
      </c>
      <c r="G36" s="4">
        <f>SUM(G14:G34)</f>
        <v>123300</v>
      </c>
      <c r="H36" s="6">
        <f>SUM(D36:G36)</f>
        <v>385900</v>
      </c>
    </row>
    <row r="37" spans="2:8" ht="15">
      <c r="B37" t="s">
        <v>45</v>
      </c>
      <c r="D37" s="7">
        <f>D36/$H$36</f>
        <v>0.020212490282456596</v>
      </c>
      <c r="E37" s="7">
        <f>E36/$H$36</f>
        <v>0.6162218191241254</v>
      </c>
      <c r="F37" s="7">
        <f>F36/$H$36</f>
        <v>0.04405286343612335</v>
      </c>
      <c r="G37" s="7">
        <f>G36/$H$36</f>
        <v>0.3195128271572946</v>
      </c>
      <c r="H37" s="7">
        <f>H36/$H$36</f>
        <v>1</v>
      </c>
    </row>
    <row r="40" spans="2:8" ht="17.25">
      <c r="B40" s="3" t="s">
        <v>54</v>
      </c>
      <c r="D40" s="9"/>
      <c r="E40" s="9"/>
      <c r="F40" s="9"/>
      <c r="G40" s="9"/>
      <c r="H40" s="9">
        <f>H36-H10</f>
        <v>385700</v>
      </c>
    </row>
    <row r="41" spans="4:8" ht="15">
      <c r="D41" s="7"/>
      <c r="E41" s="7"/>
      <c r="F41" s="7"/>
      <c r="G41" s="7"/>
      <c r="H41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11.421875" defaultRowHeight="15"/>
  <cols>
    <col min="2" max="2" width="46.421875" style="0" bestFit="1" customWidth="1"/>
    <col min="3" max="3" width="3.57421875" style="0" customWidth="1"/>
    <col min="4" max="4" width="15.421875" style="2" bestFit="1" customWidth="1"/>
    <col min="5" max="5" width="10.421875" style="2" bestFit="1" customWidth="1"/>
    <col min="6" max="6" width="12.00390625" style="2" bestFit="1" customWidth="1"/>
    <col min="7" max="7" width="15.421875" style="2" bestFit="1" customWidth="1"/>
    <col min="8" max="8" width="12.00390625" style="0" bestFit="1" customWidth="1"/>
  </cols>
  <sheetData>
    <row r="1" ht="15">
      <c r="A1" s="1" t="s">
        <v>102</v>
      </c>
    </row>
    <row r="3" ht="15">
      <c r="A3" s="1" t="s">
        <v>103</v>
      </c>
    </row>
    <row r="4" spans="1:8" s="3" customFormat="1" ht="15">
      <c r="A4" s="3" t="s">
        <v>1</v>
      </c>
      <c r="B4" s="3" t="s">
        <v>3</v>
      </c>
      <c r="D4" s="4" t="s">
        <v>144</v>
      </c>
      <c r="E4" s="4" t="s">
        <v>4</v>
      </c>
      <c r="F4" s="4" t="s">
        <v>5</v>
      </c>
      <c r="G4" s="4" t="s">
        <v>6</v>
      </c>
      <c r="H4" s="3" t="s">
        <v>44</v>
      </c>
    </row>
    <row r="6" ht="15">
      <c r="A6" s="1" t="s">
        <v>7</v>
      </c>
    </row>
    <row r="7" spans="1:4" ht="15">
      <c r="A7">
        <v>11000</v>
      </c>
      <c r="B7" t="s">
        <v>8</v>
      </c>
      <c r="D7" s="2">
        <v>140000</v>
      </c>
    </row>
    <row r="9" spans="2:8" ht="17.25">
      <c r="B9" s="3" t="s">
        <v>14</v>
      </c>
      <c r="C9" s="3"/>
      <c r="D9" s="4">
        <f>SUM(D7:D8)</f>
        <v>140000</v>
      </c>
      <c r="E9" s="4"/>
      <c r="F9" s="4"/>
      <c r="G9" s="4"/>
      <c r="H9" s="8">
        <f>SUM(D9:G9)</f>
        <v>140000</v>
      </c>
    </row>
    <row r="12" spans="1:8" s="2" customFormat="1" ht="15">
      <c r="A12" s="1" t="s">
        <v>15</v>
      </c>
      <c r="B12"/>
      <c r="C12"/>
      <c r="H12"/>
    </row>
    <row r="13" spans="1:5" ht="15">
      <c r="A13">
        <v>41400</v>
      </c>
      <c r="B13" t="s">
        <v>17</v>
      </c>
      <c r="E13" s="2">
        <v>412000</v>
      </c>
    </row>
    <row r="14" spans="1:5" ht="15">
      <c r="A14">
        <v>43400</v>
      </c>
      <c r="B14" t="s">
        <v>18</v>
      </c>
      <c r="E14" s="2">
        <v>36000</v>
      </c>
    </row>
    <row r="15" spans="1:5" ht="15">
      <c r="A15">
        <v>44400</v>
      </c>
      <c r="B15" t="s">
        <v>19</v>
      </c>
      <c r="E15" s="2">
        <v>87000</v>
      </c>
    </row>
    <row r="16" spans="1:6" ht="15">
      <c r="A16">
        <v>53900</v>
      </c>
      <c r="B16" t="s">
        <v>20</v>
      </c>
      <c r="F16" s="2">
        <v>70300</v>
      </c>
    </row>
    <row r="17" spans="1:6" ht="15">
      <c r="A17">
        <v>53920</v>
      </c>
      <c r="B17" t="s">
        <v>21</v>
      </c>
      <c r="F17" s="2">
        <v>2300</v>
      </c>
    </row>
    <row r="18" spans="1:6" ht="15">
      <c r="A18">
        <v>57920</v>
      </c>
      <c r="B18" t="s">
        <v>100</v>
      </c>
      <c r="F18" s="2">
        <v>900</v>
      </c>
    </row>
    <row r="19" spans="1:7" ht="15">
      <c r="A19">
        <v>59900</v>
      </c>
      <c r="B19" t="s">
        <v>64</v>
      </c>
      <c r="G19" s="2">
        <v>100</v>
      </c>
    </row>
    <row r="20" spans="1:5" ht="15">
      <c r="A20">
        <v>67700</v>
      </c>
      <c r="B20" t="s">
        <v>104</v>
      </c>
      <c r="E20" s="2">
        <v>38000</v>
      </c>
    </row>
    <row r="21" spans="1:7" ht="15">
      <c r="A21">
        <v>67980</v>
      </c>
      <c r="B21" t="s">
        <v>70</v>
      </c>
      <c r="G21" s="2">
        <v>136600</v>
      </c>
    </row>
    <row r="22" spans="1:7" ht="15">
      <c r="A22">
        <v>67981</v>
      </c>
      <c r="B22" t="s">
        <v>40</v>
      </c>
      <c r="G22" s="2">
        <v>180300</v>
      </c>
    </row>
    <row r="23" spans="1:4" ht="15">
      <c r="A23">
        <v>70000</v>
      </c>
      <c r="B23" t="s">
        <v>105</v>
      </c>
      <c r="D23" s="2">
        <v>94000</v>
      </c>
    </row>
    <row r="25" spans="2:8" s="3" customFormat="1" ht="15">
      <c r="B25" s="3" t="s">
        <v>43</v>
      </c>
      <c r="D25" s="4">
        <f>SUM(D13:D24)</f>
        <v>94000</v>
      </c>
      <c r="E25" s="4">
        <f>SUM(E13:E24)</f>
        <v>573000</v>
      </c>
      <c r="F25" s="4">
        <f>SUM(F13:F24)</f>
        <v>73500</v>
      </c>
      <c r="G25" s="4">
        <f>SUM(G13:G24)</f>
        <v>317000</v>
      </c>
      <c r="H25" s="6">
        <f>SUM(D25:G25)</f>
        <v>1057500</v>
      </c>
    </row>
    <row r="26" spans="2:8" ht="15">
      <c r="B26" t="s">
        <v>45</v>
      </c>
      <c r="D26" s="7">
        <f>D25/$H$25</f>
        <v>0.08888888888888889</v>
      </c>
      <c r="E26" s="7">
        <f>E25/$H$25</f>
        <v>0.5418439716312057</v>
      </c>
      <c r="F26" s="7">
        <f>F25/$H$25</f>
        <v>0.06950354609929078</v>
      </c>
      <c r="G26" s="7">
        <f>G25/$H$25</f>
        <v>0.29976359338061465</v>
      </c>
      <c r="H26" s="7">
        <f>H25/$H$25</f>
        <v>1</v>
      </c>
    </row>
    <row r="29" spans="2:8" ht="17.25">
      <c r="B29" s="3" t="s">
        <v>54</v>
      </c>
      <c r="D29" s="9"/>
      <c r="E29" s="9"/>
      <c r="F29" s="9"/>
      <c r="G29" s="9"/>
      <c r="H29" s="9">
        <f>H25-H9</f>
        <v>917500</v>
      </c>
    </row>
    <row r="30" spans="4:8" ht="15">
      <c r="D30" s="7"/>
      <c r="E30" s="7"/>
      <c r="F30" s="7"/>
      <c r="G30" s="7"/>
      <c r="H30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11.421875" defaultRowHeight="15"/>
  <cols>
    <col min="2" max="2" width="56.8515625" style="0" bestFit="1" customWidth="1"/>
    <col min="3" max="3" width="3.57421875" style="0" customWidth="1"/>
    <col min="4" max="4" width="15.421875" style="10" bestFit="1" customWidth="1"/>
    <col min="5" max="5" width="10.421875" style="10" bestFit="1" customWidth="1"/>
    <col min="6" max="6" width="12.00390625" style="10" bestFit="1" customWidth="1"/>
    <col min="7" max="7" width="15.421875" style="10" bestFit="1" customWidth="1"/>
    <col min="8" max="8" width="12.00390625" style="0" bestFit="1" customWidth="1"/>
  </cols>
  <sheetData>
    <row r="1" ht="15">
      <c r="A1" s="1" t="s">
        <v>112</v>
      </c>
    </row>
    <row r="3" ht="15">
      <c r="A3" s="1" t="s">
        <v>114</v>
      </c>
    </row>
    <row r="4" spans="1:8" s="3" customFormat="1" ht="15">
      <c r="A4" s="3" t="s">
        <v>1</v>
      </c>
      <c r="B4" s="3" t="s">
        <v>3</v>
      </c>
      <c r="D4" s="4" t="s">
        <v>144</v>
      </c>
      <c r="E4" s="4" t="s">
        <v>4</v>
      </c>
      <c r="F4" s="4" t="s">
        <v>5</v>
      </c>
      <c r="G4" s="4" t="s">
        <v>6</v>
      </c>
      <c r="H4" s="3" t="s">
        <v>44</v>
      </c>
    </row>
    <row r="6" ht="15">
      <c r="A6" s="1" t="s">
        <v>7</v>
      </c>
    </row>
    <row r="7" spans="1:4" ht="15">
      <c r="A7">
        <v>14000</v>
      </c>
      <c r="B7" t="s">
        <v>115</v>
      </c>
      <c r="D7" s="10">
        <v>36800</v>
      </c>
    </row>
    <row r="9" spans="2:8" ht="17.25">
      <c r="B9" s="3" t="s">
        <v>14</v>
      </c>
      <c r="C9" s="3"/>
      <c r="D9" s="4">
        <f>SUM(D7:D8)</f>
        <v>36800</v>
      </c>
      <c r="E9" s="4"/>
      <c r="F9" s="4"/>
      <c r="G9" s="4"/>
      <c r="H9" s="8">
        <f>SUM(D9:G9)</f>
        <v>36800</v>
      </c>
    </row>
    <row r="12" spans="1:8" s="10" customFormat="1" ht="15">
      <c r="A12" s="1" t="s">
        <v>15</v>
      </c>
      <c r="B12"/>
      <c r="C12"/>
      <c r="H12"/>
    </row>
    <row r="13" spans="1:6" ht="15">
      <c r="A13">
        <v>53900</v>
      </c>
      <c r="B13" t="s">
        <v>20</v>
      </c>
      <c r="F13" s="10">
        <v>418700</v>
      </c>
    </row>
    <row r="14" spans="1:6" ht="15">
      <c r="A14">
        <v>53920</v>
      </c>
      <c r="B14" t="s">
        <v>21</v>
      </c>
      <c r="F14" s="10">
        <v>2000</v>
      </c>
    </row>
    <row r="15" spans="1:4" ht="15">
      <c r="A15">
        <v>71500</v>
      </c>
      <c r="B15" t="s">
        <v>116</v>
      </c>
      <c r="D15" s="10">
        <v>1964600</v>
      </c>
    </row>
    <row r="17" spans="2:8" s="3" customFormat="1" ht="15">
      <c r="B17" s="3" t="s">
        <v>43</v>
      </c>
      <c r="D17" s="4">
        <f>SUM(D13:D16)</f>
        <v>1964600</v>
      </c>
      <c r="E17" s="4">
        <f>SUM(E13:E16)</f>
        <v>0</v>
      </c>
      <c r="F17" s="4">
        <f>SUM(F13:F16)</f>
        <v>420700</v>
      </c>
      <c r="G17" s="4">
        <f>SUM(G13:G16)</f>
        <v>0</v>
      </c>
      <c r="H17" s="6">
        <f>SUM(D17:G17)</f>
        <v>2385300</v>
      </c>
    </row>
    <row r="18" spans="2:8" ht="15">
      <c r="B18" t="s">
        <v>45</v>
      </c>
      <c r="D18" s="11">
        <f>D17/$H$17</f>
        <v>0.8236280551712573</v>
      </c>
      <c r="E18" s="11">
        <f>E17/$H$17</f>
        <v>0</v>
      </c>
      <c r="F18" s="11">
        <f>F17/$H$17</f>
        <v>0.17637194482874272</v>
      </c>
      <c r="G18" s="11">
        <f>G17/$H$17</f>
        <v>0</v>
      </c>
      <c r="H18" s="11">
        <f>H17/$H$17</f>
        <v>1</v>
      </c>
    </row>
    <row r="21" spans="2:8" ht="17.25">
      <c r="B21" s="3" t="s">
        <v>54</v>
      </c>
      <c r="D21" s="9"/>
      <c r="E21" s="9"/>
      <c r="F21" s="9"/>
      <c r="G21" s="9"/>
      <c r="H21" s="9">
        <f>H17-H9</f>
        <v>2348500</v>
      </c>
    </row>
    <row r="22" spans="4:8" ht="15">
      <c r="D22" s="11"/>
      <c r="E22" s="11"/>
      <c r="F22" s="11"/>
      <c r="G22" s="11"/>
      <c r="H22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Flensburg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Korfft</dc:creator>
  <cp:keywords/>
  <dc:description/>
  <cp:lastModifiedBy>Korfft</cp:lastModifiedBy>
  <dcterms:created xsi:type="dcterms:W3CDTF">2013-07-18T09:54:19Z</dcterms:created>
  <dcterms:modified xsi:type="dcterms:W3CDTF">2013-08-19T08:13:28Z</dcterms:modified>
  <cp:category/>
  <cp:version/>
  <cp:contentType/>
  <cp:contentStatus/>
</cp:coreProperties>
</file>